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autoCompressPictures="0"/>
  <bookViews>
    <workbookView xWindow="0" yWindow="0" windowWidth="19320" windowHeight="14520"/>
  </bookViews>
  <sheets>
    <sheet name="Anexo 5. Indicadores" sheetId="19" r:id="rId1"/>
    <sheet name="Anexo 6. Metas" sheetId="5" r:id="rId2"/>
    <sheet name="Anexo 7. Complementariedad" sheetId="6" r:id="rId3"/>
    <sheet name="Anexo 8. Avance Recomendacione " sheetId="12" r:id="rId4"/>
    <sheet name="Anexo 9. Resultados recomendaci" sheetId="24" r:id="rId5"/>
    <sheet name="Anexo 10. Recomend no atendidas" sheetId="25" r:id="rId6"/>
    <sheet name="Anexo 11. Evolución Cobertura" sheetId="7" r:id="rId7"/>
    <sheet name="Anexo 12. Población Atendida" sheetId="26" r:id="rId8"/>
    <sheet name="Anexo 14. Gastos Desglosados" sheetId="16" r:id="rId9"/>
    <sheet name="Anexo 15. Avance Indicadores" sheetId="1" r:id="rId10"/>
    <sheet name="Anexo 17. FODA" sheetId="9" r:id="rId11"/>
    <sheet name="Anexo 19. Valoración Final" sheetId="10" r:id="rId12"/>
    <sheet name="Pregunta 4. Indicadores Sectori" sheetId="21" r:id="rId13"/>
    <sheet name="Pregunta 17. Recomendaciones" sheetId="22" r:id="rId14"/>
    <sheet name="Pregunta 41. Valor indicadores" sheetId="17" r:id="rId15"/>
  </sheets>
  <definedNames>
    <definedName name="_xlnm.Print_Area" localSheetId="9">'Anexo 15. Avance Indicadores'!$B$1:$I$3</definedName>
  </definedNames>
  <calcPr calcId="114210" concurrentCalc="0"/>
</workbook>
</file>

<file path=xl/calcChain.xml><?xml version="1.0" encoding="utf-8"?>
<calcChain xmlns="http://schemas.openxmlformats.org/spreadsheetml/2006/main">
  <c r="H15" i="1"/>
  <c r="H14"/>
  <c r="H13"/>
  <c r="H12"/>
  <c r="H11"/>
  <c r="H10"/>
  <c r="H9"/>
  <c r="H8"/>
  <c r="H7"/>
  <c r="H6"/>
  <c r="H5"/>
  <c r="X40" i="26"/>
  <c r="W40"/>
  <c r="V40"/>
  <c r="U40"/>
  <c r="T40"/>
  <c r="S40"/>
  <c r="R40"/>
  <c r="Q40"/>
  <c r="P40"/>
  <c r="O40"/>
  <c r="N40"/>
  <c r="M40"/>
  <c r="L40"/>
  <c r="K40"/>
  <c r="J40"/>
  <c r="I40"/>
  <c r="H40"/>
  <c r="G40"/>
  <c r="F40"/>
  <c r="E40"/>
  <c r="D40"/>
  <c r="H7" i="7"/>
  <c r="J303" i="26"/>
  <c r="J304"/>
  <c r="J305"/>
  <c r="J306"/>
  <c r="J307"/>
  <c r="J308"/>
  <c r="J309"/>
  <c r="J310"/>
  <c r="J311"/>
  <c r="J312"/>
  <c r="J313"/>
  <c r="J314"/>
  <c r="J315"/>
  <c r="J316"/>
  <c r="J317"/>
  <c r="J318"/>
  <c r="J319"/>
  <c r="J320"/>
  <c r="J321"/>
  <c r="J322"/>
  <c r="J323"/>
  <c r="J324"/>
  <c r="J325"/>
  <c r="J326"/>
  <c r="J327"/>
  <c r="J328"/>
  <c r="J329"/>
  <c r="J330"/>
  <c r="J331"/>
  <c r="J332"/>
  <c r="J333"/>
  <c r="J334"/>
  <c r="J335"/>
  <c r="J336"/>
  <c r="J337"/>
  <c r="J338"/>
  <c r="J339"/>
  <c r="J340"/>
  <c r="J341"/>
  <c r="J342"/>
  <c r="J343"/>
  <c r="J344"/>
  <c r="J345"/>
  <c r="J346"/>
  <c r="J347"/>
  <c r="J348"/>
  <c r="J349"/>
  <c r="J350"/>
  <c r="J351"/>
  <c r="J352"/>
  <c r="J353"/>
  <c r="Q303"/>
  <c r="Q304"/>
  <c r="Q305"/>
  <c r="Q306"/>
  <c r="Q307"/>
  <c r="Q308"/>
  <c r="Q309"/>
  <c r="Q310"/>
  <c r="Q311"/>
  <c r="Q312"/>
  <c r="Q313"/>
  <c r="Q314"/>
  <c r="Q315"/>
  <c r="Q316"/>
  <c r="Q317"/>
  <c r="Q318"/>
  <c r="Q319"/>
  <c r="Q320"/>
  <c r="Q321"/>
  <c r="Q322"/>
  <c r="Q323"/>
  <c r="Q324"/>
  <c r="Q325"/>
  <c r="Q326"/>
  <c r="Q327"/>
  <c r="Q328"/>
  <c r="Q329"/>
  <c r="Q330"/>
  <c r="Q331"/>
  <c r="Q332"/>
  <c r="Q333"/>
  <c r="Q334"/>
  <c r="Q335"/>
  <c r="Q336"/>
  <c r="Q337"/>
  <c r="Q338"/>
  <c r="Q339"/>
  <c r="Q340"/>
  <c r="Q341"/>
  <c r="Q342"/>
  <c r="Q343"/>
  <c r="Q344"/>
  <c r="Q345"/>
  <c r="Q346"/>
  <c r="Q347"/>
  <c r="Q348"/>
  <c r="Q349"/>
  <c r="Q350"/>
  <c r="Q351"/>
  <c r="Q352"/>
  <c r="Q353"/>
  <c r="X353"/>
  <c r="I351"/>
  <c r="I353"/>
  <c r="P351"/>
  <c r="P353"/>
  <c r="W353"/>
  <c r="H351"/>
  <c r="H353"/>
  <c r="O351"/>
  <c r="O353"/>
  <c r="V353"/>
  <c r="G351"/>
  <c r="G353"/>
  <c r="N351"/>
  <c r="N353"/>
  <c r="U353"/>
  <c r="F351"/>
  <c r="F353"/>
  <c r="M351"/>
  <c r="M353"/>
  <c r="T353"/>
  <c r="E351"/>
  <c r="E353"/>
  <c r="L351"/>
  <c r="L353"/>
  <c r="S353"/>
  <c r="D351"/>
  <c r="D353"/>
  <c r="K351"/>
  <c r="K353"/>
  <c r="R353"/>
  <c r="X352"/>
  <c r="W352"/>
  <c r="V352"/>
  <c r="U352"/>
  <c r="T352"/>
  <c r="S352"/>
  <c r="R352"/>
  <c r="X303"/>
  <c r="X304"/>
  <c r="X305"/>
  <c r="X306"/>
  <c r="X307"/>
  <c r="X308"/>
  <c r="X309"/>
  <c r="X310"/>
  <c r="X311"/>
  <c r="X312"/>
  <c r="X313"/>
  <c r="X314"/>
  <c r="X315"/>
  <c r="X316"/>
  <c r="X317"/>
  <c r="X318"/>
  <c r="X319"/>
  <c r="X320"/>
  <c r="X321"/>
  <c r="X322"/>
  <c r="X323"/>
  <c r="X324"/>
  <c r="X325"/>
  <c r="X326"/>
  <c r="X327"/>
  <c r="X328"/>
  <c r="X329"/>
  <c r="X330"/>
  <c r="X331"/>
  <c r="X332"/>
  <c r="X333"/>
  <c r="X334"/>
  <c r="X335"/>
  <c r="X336"/>
  <c r="X337"/>
  <c r="X338"/>
  <c r="X339"/>
  <c r="X340"/>
  <c r="X341"/>
  <c r="X342"/>
  <c r="X343"/>
  <c r="X344"/>
  <c r="X345"/>
  <c r="X346"/>
  <c r="X347"/>
  <c r="X348"/>
  <c r="X349"/>
  <c r="X350"/>
  <c r="X351"/>
  <c r="W303"/>
  <c r="W304"/>
  <c r="W305"/>
  <c r="W306"/>
  <c r="W307"/>
  <c r="W308"/>
  <c r="W309"/>
  <c r="W310"/>
  <c r="W311"/>
  <c r="W312"/>
  <c r="W313"/>
  <c r="W314"/>
  <c r="W315"/>
  <c r="W316"/>
  <c r="W317"/>
  <c r="W318"/>
  <c r="W319"/>
  <c r="W320"/>
  <c r="W321"/>
  <c r="W322"/>
  <c r="W323"/>
  <c r="W324"/>
  <c r="W325"/>
  <c r="W326"/>
  <c r="W327"/>
  <c r="W328"/>
  <c r="W329"/>
  <c r="W330"/>
  <c r="W331"/>
  <c r="W332"/>
  <c r="W333"/>
  <c r="W334"/>
  <c r="W335"/>
  <c r="W336"/>
  <c r="W337"/>
  <c r="W338"/>
  <c r="W339"/>
  <c r="W340"/>
  <c r="W341"/>
  <c r="W342"/>
  <c r="W343"/>
  <c r="W344"/>
  <c r="W345"/>
  <c r="W346"/>
  <c r="W347"/>
  <c r="W348"/>
  <c r="W349"/>
  <c r="W350"/>
  <c r="W351"/>
  <c r="V303"/>
  <c r="V304"/>
  <c r="V305"/>
  <c r="V306"/>
  <c r="V307"/>
  <c r="V308"/>
  <c r="V309"/>
  <c r="V310"/>
  <c r="V311"/>
  <c r="V312"/>
  <c r="V313"/>
  <c r="V314"/>
  <c r="V315"/>
  <c r="V316"/>
  <c r="V317"/>
  <c r="V318"/>
  <c r="V319"/>
  <c r="V320"/>
  <c r="V321"/>
  <c r="V322"/>
  <c r="V323"/>
  <c r="V324"/>
  <c r="V325"/>
  <c r="V326"/>
  <c r="V327"/>
  <c r="V328"/>
  <c r="V329"/>
  <c r="V330"/>
  <c r="V331"/>
  <c r="V332"/>
  <c r="V333"/>
  <c r="V334"/>
  <c r="V335"/>
  <c r="V336"/>
  <c r="V337"/>
  <c r="V338"/>
  <c r="V339"/>
  <c r="V340"/>
  <c r="V341"/>
  <c r="V342"/>
  <c r="V343"/>
  <c r="V344"/>
  <c r="V345"/>
  <c r="V346"/>
  <c r="V347"/>
  <c r="V348"/>
  <c r="V349"/>
  <c r="V350"/>
  <c r="V351"/>
  <c r="U303"/>
  <c r="U304"/>
  <c r="U305"/>
  <c r="U306"/>
  <c r="U307"/>
  <c r="U308"/>
  <c r="U309"/>
  <c r="U310"/>
  <c r="U311"/>
  <c r="U312"/>
  <c r="U313"/>
  <c r="U314"/>
  <c r="U315"/>
  <c r="U316"/>
  <c r="U317"/>
  <c r="U318"/>
  <c r="U319"/>
  <c r="U320"/>
  <c r="U321"/>
  <c r="U322"/>
  <c r="U323"/>
  <c r="U324"/>
  <c r="U325"/>
  <c r="U326"/>
  <c r="U327"/>
  <c r="U328"/>
  <c r="U329"/>
  <c r="U330"/>
  <c r="U331"/>
  <c r="U332"/>
  <c r="U333"/>
  <c r="U334"/>
  <c r="U335"/>
  <c r="U336"/>
  <c r="U337"/>
  <c r="U338"/>
  <c r="U339"/>
  <c r="U340"/>
  <c r="U341"/>
  <c r="U342"/>
  <c r="U343"/>
  <c r="U344"/>
  <c r="U345"/>
  <c r="U346"/>
  <c r="U347"/>
  <c r="U348"/>
  <c r="U349"/>
  <c r="U350"/>
  <c r="U351"/>
  <c r="T303"/>
  <c r="T304"/>
  <c r="T305"/>
  <c r="T306"/>
  <c r="T307"/>
  <c r="T308"/>
  <c r="T309"/>
  <c r="T310"/>
  <c r="T311"/>
  <c r="T312"/>
  <c r="T313"/>
  <c r="T314"/>
  <c r="T315"/>
  <c r="T316"/>
  <c r="T317"/>
  <c r="T318"/>
  <c r="T319"/>
  <c r="T320"/>
  <c r="T321"/>
  <c r="T322"/>
  <c r="T323"/>
  <c r="T324"/>
  <c r="T325"/>
  <c r="T326"/>
  <c r="T327"/>
  <c r="T328"/>
  <c r="T329"/>
  <c r="T330"/>
  <c r="T331"/>
  <c r="T332"/>
  <c r="T333"/>
  <c r="T334"/>
  <c r="T335"/>
  <c r="T336"/>
  <c r="T337"/>
  <c r="T338"/>
  <c r="T339"/>
  <c r="T340"/>
  <c r="T341"/>
  <c r="T342"/>
  <c r="T343"/>
  <c r="T344"/>
  <c r="T345"/>
  <c r="T346"/>
  <c r="T347"/>
  <c r="T348"/>
  <c r="T349"/>
  <c r="T350"/>
  <c r="T351"/>
  <c r="S303"/>
  <c r="S304"/>
  <c r="S305"/>
  <c r="S306"/>
  <c r="S307"/>
  <c r="S308"/>
  <c r="S309"/>
  <c r="S310"/>
  <c r="S311"/>
  <c r="S312"/>
  <c r="S313"/>
  <c r="S314"/>
  <c r="S315"/>
  <c r="S316"/>
  <c r="S317"/>
  <c r="S318"/>
  <c r="S319"/>
  <c r="S320"/>
  <c r="S321"/>
  <c r="S322"/>
  <c r="S323"/>
  <c r="S324"/>
  <c r="S325"/>
  <c r="S326"/>
  <c r="S327"/>
  <c r="S328"/>
  <c r="S329"/>
  <c r="S330"/>
  <c r="S331"/>
  <c r="S332"/>
  <c r="S333"/>
  <c r="S334"/>
  <c r="S335"/>
  <c r="S336"/>
  <c r="S337"/>
  <c r="S338"/>
  <c r="S339"/>
  <c r="S340"/>
  <c r="S341"/>
  <c r="S342"/>
  <c r="S343"/>
  <c r="S344"/>
  <c r="S345"/>
  <c r="S346"/>
  <c r="S347"/>
  <c r="S348"/>
  <c r="S349"/>
  <c r="S350"/>
  <c r="S351"/>
  <c r="R303"/>
  <c r="R304"/>
  <c r="R305"/>
  <c r="R306"/>
  <c r="R307"/>
  <c r="R308"/>
  <c r="R309"/>
  <c r="R310"/>
  <c r="R311"/>
  <c r="R312"/>
  <c r="R313"/>
  <c r="R314"/>
  <c r="R315"/>
  <c r="R316"/>
  <c r="R317"/>
  <c r="R318"/>
  <c r="R319"/>
  <c r="R320"/>
  <c r="R321"/>
  <c r="R322"/>
  <c r="R323"/>
  <c r="R324"/>
  <c r="R325"/>
  <c r="R326"/>
  <c r="R327"/>
  <c r="R328"/>
  <c r="R329"/>
  <c r="R330"/>
  <c r="R331"/>
  <c r="R332"/>
  <c r="R333"/>
  <c r="R334"/>
  <c r="R335"/>
  <c r="R336"/>
  <c r="R337"/>
  <c r="R338"/>
  <c r="R339"/>
  <c r="R340"/>
  <c r="R341"/>
  <c r="R342"/>
  <c r="R343"/>
  <c r="R344"/>
  <c r="R345"/>
  <c r="R346"/>
  <c r="R347"/>
  <c r="R348"/>
  <c r="R349"/>
  <c r="R350"/>
  <c r="R351"/>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Q239"/>
  <c r="Q240"/>
  <c r="Q241"/>
  <c r="Q242"/>
  <c r="Q243"/>
  <c r="Q244"/>
  <c r="Q245"/>
  <c r="Q246"/>
  <c r="Q247"/>
  <c r="Q248"/>
  <c r="Q249"/>
  <c r="Q250"/>
  <c r="Q251"/>
  <c r="Q252"/>
  <c r="Q253"/>
  <c r="Q254"/>
  <c r="Q255"/>
  <c r="Q256"/>
  <c r="Q257"/>
  <c r="Q258"/>
  <c r="Q259"/>
  <c r="Q260"/>
  <c r="Q261"/>
  <c r="Q262"/>
  <c r="Q263"/>
  <c r="Q264"/>
  <c r="Q265"/>
  <c r="Q266"/>
  <c r="Q267"/>
  <c r="Q268"/>
  <c r="Q269"/>
  <c r="Q270"/>
  <c r="Q271"/>
  <c r="Q272"/>
  <c r="Q273"/>
  <c r="Q274"/>
  <c r="Q275"/>
  <c r="Q276"/>
  <c r="Q277"/>
  <c r="Q278"/>
  <c r="Q279"/>
  <c r="Q280"/>
  <c r="Q281"/>
  <c r="Q282"/>
  <c r="Q283"/>
  <c r="Q284"/>
  <c r="Q285"/>
  <c r="Q286"/>
  <c r="Q287"/>
  <c r="Q288"/>
  <c r="Q289"/>
  <c r="X289"/>
  <c r="I287"/>
  <c r="I289"/>
  <c r="P287"/>
  <c r="P289"/>
  <c r="W289"/>
  <c r="H287"/>
  <c r="H289"/>
  <c r="O287"/>
  <c r="O289"/>
  <c r="V289"/>
  <c r="G287"/>
  <c r="G289"/>
  <c r="N287"/>
  <c r="N289"/>
  <c r="U289"/>
  <c r="F287"/>
  <c r="F289"/>
  <c r="M287"/>
  <c r="M289"/>
  <c r="T289"/>
  <c r="E287"/>
  <c r="E289"/>
  <c r="L287"/>
  <c r="L289"/>
  <c r="S289"/>
  <c r="D287"/>
  <c r="D289"/>
  <c r="K287"/>
  <c r="K289"/>
  <c r="R289"/>
  <c r="X288"/>
  <c r="W288"/>
  <c r="V288"/>
  <c r="U288"/>
  <c r="T288"/>
  <c r="S288"/>
  <c r="R288"/>
  <c r="X239"/>
  <c r="X240"/>
  <c r="X241"/>
  <c r="X242"/>
  <c r="X243"/>
  <c r="X244"/>
  <c r="X245"/>
  <c r="X246"/>
  <c r="X247"/>
  <c r="X248"/>
  <c r="X249"/>
  <c r="X250"/>
  <c r="X251"/>
  <c r="X252"/>
  <c r="X253"/>
  <c r="X254"/>
  <c r="X255"/>
  <c r="X256"/>
  <c r="X257"/>
  <c r="X258"/>
  <c r="X259"/>
  <c r="X260"/>
  <c r="X261"/>
  <c r="X262"/>
  <c r="X263"/>
  <c r="X264"/>
  <c r="X265"/>
  <c r="X266"/>
  <c r="X267"/>
  <c r="X268"/>
  <c r="X269"/>
  <c r="X270"/>
  <c r="X271"/>
  <c r="X272"/>
  <c r="X273"/>
  <c r="X274"/>
  <c r="X275"/>
  <c r="X276"/>
  <c r="X277"/>
  <c r="X278"/>
  <c r="X279"/>
  <c r="X280"/>
  <c r="X281"/>
  <c r="X282"/>
  <c r="X283"/>
  <c r="X284"/>
  <c r="X285"/>
  <c r="X286"/>
  <c r="X287"/>
  <c r="W239"/>
  <c r="W240"/>
  <c r="W241"/>
  <c r="W242"/>
  <c r="W243"/>
  <c r="W244"/>
  <c r="W245"/>
  <c r="W246"/>
  <c r="W247"/>
  <c r="W248"/>
  <c r="W249"/>
  <c r="W250"/>
  <c r="W251"/>
  <c r="W252"/>
  <c r="W253"/>
  <c r="W254"/>
  <c r="W255"/>
  <c r="W256"/>
  <c r="W257"/>
  <c r="W258"/>
  <c r="W259"/>
  <c r="W260"/>
  <c r="W261"/>
  <c r="W262"/>
  <c r="W263"/>
  <c r="W264"/>
  <c r="W265"/>
  <c r="W266"/>
  <c r="W267"/>
  <c r="W268"/>
  <c r="W269"/>
  <c r="W270"/>
  <c r="W271"/>
  <c r="W272"/>
  <c r="W273"/>
  <c r="W274"/>
  <c r="W275"/>
  <c r="W276"/>
  <c r="W277"/>
  <c r="W278"/>
  <c r="W279"/>
  <c r="W280"/>
  <c r="W281"/>
  <c r="W282"/>
  <c r="W283"/>
  <c r="W284"/>
  <c r="W285"/>
  <c r="W286"/>
  <c r="W287"/>
  <c r="V239"/>
  <c r="V240"/>
  <c r="V241"/>
  <c r="V242"/>
  <c r="V243"/>
  <c r="V244"/>
  <c r="V245"/>
  <c r="V246"/>
  <c r="V247"/>
  <c r="V248"/>
  <c r="V249"/>
  <c r="V250"/>
  <c r="V251"/>
  <c r="V252"/>
  <c r="V253"/>
  <c r="V254"/>
  <c r="V255"/>
  <c r="V256"/>
  <c r="V257"/>
  <c r="V258"/>
  <c r="V259"/>
  <c r="V260"/>
  <c r="V261"/>
  <c r="V262"/>
  <c r="V263"/>
  <c r="V264"/>
  <c r="V265"/>
  <c r="V266"/>
  <c r="V267"/>
  <c r="V268"/>
  <c r="V269"/>
  <c r="V270"/>
  <c r="V271"/>
  <c r="V272"/>
  <c r="V273"/>
  <c r="V274"/>
  <c r="V275"/>
  <c r="V276"/>
  <c r="V277"/>
  <c r="V278"/>
  <c r="V279"/>
  <c r="V280"/>
  <c r="V281"/>
  <c r="V282"/>
  <c r="V283"/>
  <c r="V284"/>
  <c r="V285"/>
  <c r="V286"/>
  <c r="V287"/>
  <c r="U239"/>
  <c r="U240"/>
  <c r="U241"/>
  <c r="U242"/>
  <c r="U243"/>
  <c r="U244"/>
  <c r="U245"/>
  <c r="U246"/>
  <c r="U247"/>
  <c r="U248"/>
  <c r="U249"/>
  <c r="U250"/>
  <c r="U251"/>
  <c r="U252"/>
  <c r="U253"/>
  <c r="U254"/>
  <c r="U255"/>
  <c r="U256"/>
  <c r="U257"/>
  <c r="U258"/>
  <c r="U259"/>
  <c r="U260"/>
  <c r="U261"/>
  <c r="U262"/>
  <c r="U263"/>
  <c r="U264"/>
  <c r="U265"/>
  <c r="U266"/>
  <c r="U267"/>
  <c r="U268"/>
  <c r="U269"/>
  <c r="U270"/>
  <c r="U271"/>
  <c r="U272"/>
  <c r="U273"/>
  <c r="U274"/>
  <c r="U275"/>
  <c r="U276"/>
  <c r="U277"/>
  <c r="U278"/>
  <c r="U279"/>
  <c r="U280"/>
  <c r="U281"/>
  <c r="U282"/>
  <c r="U283"/>
  <c r="U284"/>
  <c r="U285"/>
  <c r="U286"/>
  <c r="U287"/>
  <c r="T239"/>
  <c r="T240"/>
  <c r="T241"/>
  <c r="T242"/>
  <c r="T243"/>
  <c r="T244"/>
  <c r="T245"/>
  <c r="T246"/>
  <c r="T247"/>
  <c r="T248"/>
  <c r="T249"/>
  <c r="T250"/>
  <c r="T251"/>
  <c r="T252"/>
  <c r="T253"/>
  <c r="T254"/>
  <c r="T255"/>
  <c r="T256"/>
  <c r="T257"/>
  <c r="T258"/>
  <c r="T259"/>
  <c r="T260"/>
  <c r="T261"/>
  <c r="T262"/>
  <c r="T263"/>
  <c r="T264"/>
  <c r="T265"/>
  <c r="T266"/>
  <c r="T267"/>
  <c r="T268"/>
  <c r="T269"/>
  <c r="T270"/>
  <c r="T271"/>
  <c r="T272"/>
  <c r="T273"/>
  <c r="T274"/>
  <c r="T275"/>
  <c r="T276"/>
  <c r="T277"/>
  <c r="T278"/>
  <c r="T279"/>
  <c r="T280"/>
  <c r="T281"/>
  <c r="T282"/>
  <c r="T283"/>
  <c r="T284"/>
  <c r="T285"/>
  <c r="T286"/>
  <c r="T287"/>
  <c r="S239"/>
  <c r="S240"/>
  <c r="S241"/>
  <c r="S242"/>
  <c r="S243"/>
  <c r="S244"/>
  <c r="S245"/>
  <c r="S246"/>
  <c r="S247"/>
  <c r="S248"/>
  <c r="S249"/>
  <c r="S250"/>
  <c r="S251"/>
  <c r="S252"/>
  <c r="S253"/>
  <c r="S254"/>
  <c r="S255"/>
  <c r="S256"/>
  <c r="S257"/>
  <c r="S258"/>
  <c r="S259"/>
  <c r="S260"/>
  <c r="S261"/>
  <c r="S262"/>
  <c r="S263"/>
  <c r="S264"/>
  <c r="S265"/>
  <c r="S266"/>
  <c r="S267"/>
  <c r="S268"/>
  <c r="S269"/>
  <c r="S270"/>
  <c r="S271"/>
  <c r="S272"/>
  <c r="S273"/>
  <c r="S274"/>
  <c r="S275"/>
  <c r="S276"/>
  <c r="S277"/>
  <c r="S278"/>
  <c r="S279"/>
  <c r="S280"/>
  <c r="S281"/>
  <c r="S282"/>
  <c r="S283"/>
  <c r="S284"/>
  <c r="S285"/>
  <c r="S286"/>
  <c r="S287"/>
  <c r="R239"/>
  <c r="R240"/>
  <c r="R241"/>
  <c r="R242"/>
  <c r="R243"/>
  <c r="R244"/>
  <c r="R245"/>
  <c r="R246"/>
  <c r="R247"/>
  <c r="R248"/>
  <c r="R249"/>
  <c r="R250"/>
  <c r="R251"/>
  <c r="R252"/>
  <c r="R253"/>
  <c r="R254"/>
  <c r="R255"/>
  <c r="R256"/>
  <c r="R257"/>
  <c r="R258"/>
  <c r="R259"/>
  <c r="R260"/>
  <c r="R261"/>
  <c r="R262"/>
  <c r="R263"/>
  <c r="R264"/>
  <c r="R265"/>
  <c r="R266"/>
  <c r="R267"/>
  <c r="R268"/>
  <c r="R269"/>
  <c r="R270"/>
  <c r="R271"/>
  <c r="R272"/>
  <c r="R273"/>
  <c r="R274"/>
  <c r="R275"/>
  <c r="R276"/>
  <c r="R277"/>
  <c r="R278"/>
  <c r="R279"/>
  <c r="R280"/>
  <c r="R281"/>
  <c r="R282"/>
  <c r="R283"/>
  <c r="R284"/>
  <c r="R285"/>
  <c r="R286"/>
  <c r="R287"/>
  <c r="J176"/>
  <c r="J177"/>
  <c r="J178"/>
  <c r="J179"/>
  <c r="J180"/>
  <c r="J181"/>
  <c r="J182"/>
  <c r="J183"/>
  <c r="J184"/>
  <c r="J185"/>
  <c r="J186"/>
  <c r="J187"/>
  <c r="J188"/>
  <c r="J189"/>
  <c r="J190"/>
  <c r="J191"/>
  <c r="J192"/>
  <c r="J193"/>
  <c r="J194"/>
  <c r="J195"/>
  <c r="J196"/>
  <c r="J197"/>
  <c r="J198"/>
  <c r="J199"/>
  <c r="J200"/>
  <c r="J201"/>
  <c r="J202"/>
  <c r="J203"/>
  <c r="J204"/>
  <c r="J205"/>
  <c r="J206"/>
  <c r="J207"/>
  <c r="J208"/>
  <c r="J209"/>
  <c r="J210"/>
  <c r="J211"/>
  <c r="J212"/>
  <c r="J213"/>
  <c r="J214"/>
  <c r="J215"/>
  <c r="J216"/>
  <c r="J217"/>
  <c r="J218"/>
  <c r="J219"/>
  <c r="J220"/>
  <c r="J221"/>
  <c r="J222"/>
  <c r="J223"/>
  <c r="J224"/>
  <c r="J225"/>
  <c r="J226"/>
  <c r="Q176"/>
  <c r="Q177"/>
  <c r="Q178"/>
  <c r="Q179"/>
  <c r="Q180"/>
  <c r="Q181"/>
  <c r="Q182"/>
  <c r="Q183"/>
  <c r="Q184"/>
  <c r="Q185"/>
  <c r="Q186"/>
  <c r="Q187"/>
  <c r="Q188"/>
  <c r="Q189"/>
  <c r="Q190"/>
  <c r="Q191"/>
  <c r="Q192"/>
  <c r="Q193"/>
  <c r="Q194"/>
  <c r="Q195"/>
  <c r="Q196"/>
  <c r="Q197"/>
  <c r="Q198"/>
  <c r="Q199"/>
  <c r="Q200"/>
  <c r="Q201"/>
  <c r="Q202"/>
  <c r="Q203"/>
  <c r="Q204"/>
  <c r="Q205"/>
  <c r="Q206"/>
  <c r="Q207"/>
  <c r="Q208"/>
  <c r="Q209"/>
  <c r="Q210"/>
  <c r="Q211"/>
  <c r="Q212"/>
  <c r="Q213"/>
  <c r="Q214"/>
  <c r="Q215"/>
  <c r="Q216"/>
  <c r="Q217"/>
  <c r="Q218"/>
  <c r="Q219"/>
  <c r="Q220"/>
  <c r="Q221"/>
  <c r="Q222"/>
  <c r="Q223"/>
  <c r="Q224"/>
  <c r="Q225"/>
  <c r="Q226"/>
  <c r="X226"/>
  <c r="I224"/>
  <c r="I226"/>
  <c r="P224"/>
  <c r="P226"/>
  <c r="W226"/>
  <c r="H224"/>
  <c r="H226"/>
  <c r="O224"/>
  <c r="O226"/>
  <c r="V226"/>
  <c r="G224"/>
  <c r="G226"/>
  <c r="N224"/>
  <c r="N226"/>
  <c r="U226"/>
  <c r="F224"/>
  <c r="F226"/>
  <c r="M224"/>
  <c r="M226"/>
  <c r="T226"/>
  <c r="E224"/>
  <c r="E226"/>
  <c r="L224"/>
  <c r="L226"/>
  <c r="S226"/>
  <c r="D224"/>
  <c r="D226"/>
  <c r="K224"/>
  <c r="K226"/>
  <c r="R226"/>
  <c r="X225"/>
  <c r="W225"/>
  <c r="V225"/>
  <c r="U225"/>
  <c r="T225"/>
  <c r="S225"/>
  <c r="R225"/>
  <c r="X224"/>
  <c r="W224"/>
  <c r="V224"/>
  <c r="U224"/>
  <c r="T224"/>
  <c r="S224"/>
  <c r="R224"/>
  <c r="X223"/>
  <c r="W223"/>
  <c r="V223"/>
  <c r="U223"/>
  <c r="T223"/>
  <c r="S223"/>
  <c r="R223"/>
  <c r="X222"/>
  <c r="W222"/>
  <c r="V222"/>
  <c r="U222"/>
  <c r="T222"/>
  <c r="S222"/>
  <c r="R222"/>
  <c r="X221"/>
  <c r="W221"/>
  <c r="V221"/>
  <c r="U221"/>
  <c r="T221"/>
  <c r="S221"/>
  <c r="R221"/>
  <c r="X220"/>
  <c r="W220"/>
  <c r="V220"/>
  <c r="U220"/>
  <c r="T220"/>
  <c r="S220"/>
  <c r="R220"/>
  <c r="X219"/>
  <c r="W219"/>
  <c r="V219"/>
  <c r="U219"/>
  <c r="T219"/>
  <c r="S219"/>
  <c r="R219"/>
  <c r="X218"/>
  <c r="W218"/>
  <c r="V218"/>
  <c r="U218"/>
  <c r="T218"/>
  <c r="S218"/>
  <c r="R218"/>
  <c r="X217"/>
  <c r="W217"/>
  <c r="V217"/>
  <c r="U217"/>
  <c r="T217"/>
  <c r="S217"/>
  <c r="R217"/>
  <c r="X216"/>
  <c r="W216"/>
  <c r="V216"/>
  <c r="U216"/>
  <c r="T216"/>
  <c r="S216"/>
  <c r="R216"/>
  <c r="X215"/>
  <c r="W215"/>
  <c r="V215"/>
  <c r="U215"/>
  <c r="T215"/>
  <c r="S215"/>
  <c r="R215"/>
  <c r="X214"/>
  <c r="W214"/>
  <c r="V214"/>
  <c r="U214"/>
  <c r="T214"/>
  <c r="S214"/>
  <c r="R214"/>
  <c r="X213"/>
  <c r="W213"/>
  <c r="V213"/>
  <c r="U213"/>
  <c r="T213"/>
  <c r="S213"/>
  <c r="R213"/>
  <c r="X212"/>
  <c r="W212"/>
  <c r="V212"/>
  <c r="U212"/>
  <c r="T212"/>
  <c r="S212"/>
  <c r="R212"/>
  <c r="X211"/>
  <c r="W211"/>
  <c r="V211"/>
  <c r="U211"/>
  <c r="T211"/>
  <c r="S211"/>
  <c r="R211"/>
  <c r="X210"/>
  <c r="W210"/>
  <c r="V210"/>
  <c r="U210"/>
  <c r="T210"/>
  <c r="S210"/>
  <c r="R210"/>
  <c r="X209"/>
  <c r="W209"/>
  <c r="V209"/>
  <c r="U209"/>
  <c r="T209"/>
  <c r="S209"/>
  <c r="R209"/>
  <c r="X208"/>
  <c r="W208"/>
  <c r="V208"/>
  <c r="U208"/>
  <c r="T208"/>
  <c r="S208"/>
  <c r="R208"/>
  <c r="X207"/>
  <c r="W207"/>
  <c r="V207"/>
  <c r="U207"/>
  <c r="T207"/>
  <c r="S207"/>
  <c r="R207"/>
  <c r="X206"/>
  <c r="W206"/>
  <c r="V206"/>
  <c r="U206"/>
  <c r="T206"/>
  <c r="S206"/>
  <c r="R206"/>
  <c r="X205"/>
  <c r="W205"/>
  <c r="V205"/>
  <c r="U205"/>
  <c r="T205"/>
  <c r="S205"/>
  <c r="R205"/>
  <c r="X204"/>
  <c r="W204"/>
  <c r="V204"/>
  <c r="U204"/>
  <c r="T204"/>
  <c r="S204"/>
  <c r="R204"/>
  <c r="X203"/>
  <c r="W203"/>
  <c r="V203"/>
  <c r="U203"/>
  <c r="T203"/>
  <c r="S203"/>
  <c r="R203"/>
  <c r="X202"/>
  <c r="W202"/>
  <c r="V202"/>
  <c r="U202"/>
  <c r="T202"/>
  <c r="S202"/>
  <c r="R202"/>
  <c r="X201"/>
  <c r="W201"/>
  <c r="V201"/>
  <c r="U201"/>
  <c r="T201"/>
  <c r="S201"/>
  <c r="R201"/>
  <c r="X200"/>
  <c r="W200"/>
  <c r="V200"/>
  <c r="U200"/>
  <c r="T200"/>
  <c r="S200"/>
  <c r="R200"/>
  <c r="X199"/>
  <c r="W199"/>
  <c r="V199"/>
  <c r="U199"/>
  <c r="T199"/>
  <c r="S199"/>
  <c r="R199"/>
  <c r="X198"/>
  <c r="W198"/>
  <c r="V198"/>
  <c r="U198"/>
  <c r="T198"/>
  <c r="S198"/>
  <c r="R198"/>
  <c r="X197"/>
  <c r="W197"/>
  <c r="V197"/>
  <c r="U197"/>
  <c r="T197"/>
  <c r="S197"/>
  <c r="R197"/>
  <c r="X196"/>
  <c r="W196"/>
  <c r="V196"/>
  <c r="U196"/>
  <c r="T196"/>
  <c r="S196"/>
  <c r="R196"/>
  <c r="X195"/>
  <c r="W195"/>
  <c r="V195"/>
  <c r="U195"/>
  <c r="T195"/>
  <c r="S195"/>
  <c r="R195"/>
  <c r="X194"/>
  <c r="W194"/>
  <c r="V194"/>
  <c r="U194"/>
  <c r="T194"/>
  <c r="S194"/>
  <c r="R194"/>
  <c r="X193"/>
  <c r="W193"/>
  <c r="V193"/>
  <c r="U193"/>
  <c r="T193"/>
  <c r="S193"/>
  <c r="R193"/>
  <c r="X192"/>
  <c r="W192"/>
  <c r="V192"/>
  <c r="U192"/>
  <c r="T192"/>
  <c r="S192"/>
  <c r="R192"/>
  <c r="X191"/>
  <c r="W191"/>
  <c r="V191"/>
  <c r="U191"/>
  <c r="T191"/>
  <c r="S191"/>
  <c r="R191"/>
  <c r="X190"/>
  <c r="W190"/>
  <c r="V190"/>
  <c r="U190"/>
  <c r="T190"/>
  <c r="S190"/>
  <c r="R190"/>
  <c r="X189"/>
  <c r="W189"/>
  <c r="V189"/>
  <c r="U189"/>
  <c r="T189"/>
  <c r="S189"/>
  <c r="R189"/>
  <c r="X188"/>
  <c r="W188"/>
  <c r="V188"/>
  <c r="U188"/>
  <c r="T188"/>
  <c r="S188"/>
  <c r="R188"/>
  <c r="X187"/>
  <c r="W187"/>
  <c r="V187"/>
  <c r="U187"/>
  <c r="T187"/>
  <c r="S187"/>
  <c r="R187"/>
  <c r="X186"/>
  <c r="W186"/>
  <c r="V186"/>
  <c r="U186"/>
  <c r="T186"/>
  <c r="S186"/>
  <c r="R186"/>
  <c r="X185"/>
  <c r="W185"/>
  <c r="V185"/>
  <c r="U185"/>
  <c r="T185"/>
  <c r="S185"/>
  <c r="R185"/>
  <c r="X184"/>
  <c r="W184"/>
  <c r="V184"/>
  <c r="U184"/>
  <c r="T184"/>
  <c r="S184"/>
  <c r="R184"/>
  <c r="X183"/>
  <c r="W183"/>
  <c r="V183"/>
  <c r="U183"/>
  <c r="T183"/>
  <c r="S183"/>
  <c r="R183"/>
  <c r="X182"/>
  <c r="W182"/>
  <c r="V182"/>
  <c r="U182"/>
  <c r="T182"/>
  <c r="S182"/>
  <c r="R182"/>
  <c r="X181"/>
  <c r="W181"/>
  <c r="V181"/>
  <c r="U181"/>
  <c r="T181"/>
  <c r="S181"/>
  <c r="R181"/>
  <c r="X180"/>
  <c r="W180"/>
  <c r="V180"/>
  <c r="U180"/>
  <c r="T180"/>
  <c r="S180"/>
  <c r="R180"/>
  <c r="X179"/>
  <c r="W179"/>
  <c r="V179"/>
  <c r="U179"/>
  <c r="T179"/>
  <c r="S179"/>
  <c r="R179"/>
  <c r="X178"/>
  <c r="W178"/>
  <c r="V178"/>
  <c r="U178"/>
  <c r="T178"/>
  <c r="S178"/>
  <c r="R178"/>
  <c r="X177"/>
  <c r="W177"/>
  <c r="V177"/>
  <c r="U177"/>
  <c r="T177"/>
  <c r="S177"/>
  <c r="R177"/>
  <c r="X176"/>
  <c r="W176"/>
  <c r="V176"/>
  <c r="U176"/>
  <c r="T176"/>
  <c r="S176"/>
  <c r="R176"/>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156"/>
  <c r="J157"/>
  <c r="J158"/>
  <c r="J159"/>
  <c r="J160"/>
  <c r="J161"/>
  <c r="J162"/>
  <c r="J163"/>
  <c r="J164"/>
  <c r="J165"/>
  <c r="K163"/>
  <c r="L163"/>
  <c r="M163"/>
  <c r="N163"/>
  <c r="O163"/>
  <c r="P163"/>
  <c r="Q163"/>
  <c r="Q164"/>
  <c r="Q165"/>
  <c r="X165"/>
  <c r="I163"/>
  <c r="I165"/>
  <c r="P165"/>
  <c r="W165"/>
  <c r="H163"/>
  <c r="H165"/>
  <c r="O165"/>
  <c r="V165"/>
  <c r="G163"/>
  <c r="G165"/>
  <c r="N165"/>
  <c r="U165"/>
  <c r="F163"/>
  <c r="F165"/>
  <c r="M165"/>
  <c r="T165"/>
  <c r="E163"/>
  <c r="E165"/>
  <c r="L165"/>
  <c r="S165"/>
  <c r="D163"/>
  <c r="D165"/>
  <c r="K165"/>
  <c r="R165"/>
  <c r="X164"/>
  <c r="W164"/>
  <c r="V164"/>
  <c r="U164"/>
  <c r="T164"/>
  <c r="S164"/>
  <c r="R164"/>
  <c r="X163"/>
  <c r="W163"/>
  <c r="V163"/>
  <c r="U163"/>
  <c r="T163"/>
  <c r="S163"/>
  <c r="R163"/>
  <c r="Q162"/>
  <c r="X162"/>
  <c r="W162"/>
  <c r="V162"/>
  <c r="U162"/>
  <c r="T162"/>
  <c r="S162"/>
  <c r="R162"/>
  <c r="Q161"/>
  <c r="X161"/>
  <c r="W161"/>
  <c r="V161"/>
  <c r="U161"/>
  <c r="T161"/>
  <c r="S161"/>
  <c r="R161"/>
  <c r="Q160"/>
  <c r="X160"/>
  <c r="W160"/>
  <c r="V160"/>
  <c r="U160"/>
  <c r="T160"/>
  <c r="S160"/>
  <c r="R160"/>
  <c r="Q159"/>
  <c r="X159"/>
  <c r="W159"/>
  <c r="V159"/>
  <c r="U159"/>
  <c r="T159"/>
  <c r="S159"/>
  <c r="R159"/>
  <c r="Q158"/>
  <c r="X158"/>
  <c r="W158"/>
  <c r="V158"/>
  <c r="U158"/>
  <c r="T158"/>
  <c r="S158"/>
  <c r="R158"/>
  <c r="Q157"/>
  <c r="X157"/>
  <c r="W157"/>
  <c r="V157"/>
  <c r="U157"/>
  <c r="T157"/>
  <c r="S157"/>
  <c r="R157"/>
  <c r="Q156"/>
  <c r="X156"/>
  <c r="W156"/>
  <c r="V156"/>
  <c r="U156"/>
  <c r="T156"/>
  <c r="S156"/>
  <c r="R156"/>
  <c r="Q155"/>
  <c r="X155"/>
  <c r="W155"/>
  <c r="V155"/>
  <c r="U155"/>
  <c r="T155"/>
  <c r="S155"/>
  <c r="R155"/>
  <c r="Q154"/>
  <c r="X154"/>
  <c r="W154"/>
  <c r="V154"/>
  <c r="U154"/>
  <c r="T154"/>
  <c r="S154"/>
  <c r="R154"/>
  <c r="Q153"/>
  <c r="X153"/>
  <c r="W153"/>
  <c r="V153"/>
  <c r="U153"/>
  <c r="T153"/>
  <c r="S153"/>
  <c r="R153"/>
  <c r="Q152"/>
  <c r="X152"/>
  <c r="W152"/>
  <c r="V152"/>
  <c r="U152"/>
  <c r="T152"/>
  <c r="S152"/>
  <c r="R152"/>
  <c r="Q151"/>
  <c r="X151"/>
  <c r="W151"/>
  <c r="V151"/>
  <c r="U151"/>
  <c r="T151"/>
  <c r="S151"/>
  <c r="R151"/>
  <c r="Q150"/>
  <c r="X150"/>
  <c r="W150"/>
  <c r="V150"/>
  <c r="U150"/>
  <c r="T150"/>
  <c r="S150"/>
  <c r="R150"/>
  <c r="Q149"/>
  <c r="X149"/>
  <c r="W149"/>
  <c r="V149"/>
  <c r="U149"/>
  <c r="T149"/>
  <c r="S149"/>
  <c r="R149"/>
  <c r="Q148"/>
  <c r="X148"/>
  <c r="W148"/>
  <c r="V148"/>
  <c r="U148"/>
  <c r="T148"/>
  <c r="S148"/>
  <c r="R148"/>
  <c r="Q147"/>
  <c r="X147"/>
  <c r="W147"/>
  <c r="V147"/>
  <c r="U147"/>
  <c r="T147"/>
  <c r="S147"/>
  <c r="R147"/>
  <c r="Q146"/>
  <c r="X146"/>
  <c r="W146"/>
  <c r="V146"/>
  <c r="U146"/>
  <c r="T146"/>
  <c r="S146"/>
  <c r="R146"/>
  <c r="Q145"/>
  <c r="X145"/>
  <c r="W145"/>
  <c r="V145"/>
  <c r="U145"/>
  <c r="T145"/>
  <c r="S145"/>
  <c r="R145"/>
  <c r="Q144"/>
  <c r="X144"/>
  <c r="W144"/>
  <c r="V144"/>
  <c r="U144"/>
  <c r="T144"/>
  <c r="S144"/>
  <c r="R144"/>
  <c r="Q143"/>
  <c r="X143"/>
  <c r="W143"/>
  <c r="V143"/>
  <c r="U143"/>
  <c r="T143"/>
  <c r="S143"/>
  <c r="R143"/>
  <c r="Q142"/>
  <c r="X142"/>
  <c r="W142"/>
  <c r="V142"/>
  <c r="U142"/>
  <c r="T142"/>
  <c r="S142"/>
  <c r="R142"/>
  <c r="Q141"/>
  <c r="X141"/>
  <c r="W141"/>
  <c r="V141"/>
  <c r="U141"/>
  <c r="T141"/>
  <c r="S141"/>
  <c r="R141"/>
  <c r="Q140"/>
  <c r="X140"/>
  <c r="W140"/>
  <c r="V140"/>
  <c r="U140"/>
  <c r="T140"/>
  <c r="S140"/>
  <c r="R140"/>
  <c r="Q139"/>
  <c r="X139"/>
  <c r="W139"/>
  <c r="V139"/>
  <c r="U139"/>
  <c r="T139"/>
  <c r="S139"/>
  <c r="R139"/>
  <c r="Q138"/>
  <c r="X138"/>
  <c r="W138"/>
  <c r="V138"/>
  <c r="U138"/>
  <c r="T138"/>
  <c r="S138"/>
  <c r="R138"/>
  <c r="Q137"/>
  <c r="X137"/>
  <c r="W137"/>
  <c r="V137"/>
  <c r="U137"/>
  <c r="T137"/>
  <c r="S137"/>
  <c r="R137"/>
  <c r="Q136"/>
  <c r="X136"/>
  <c r="W136"/>
  <c r="V136"/>
  <c r="U136"/>
  <c r="T136"/>
  <c r="S136"/>
  <c r="R136"/>
  <c r="Q135"/>
  <c r="X135"/>
  <c r="W135"/>
  <c r="V135"/>
  <c r="U135"/>
  <c r="T135"/>
  <c r="S135"/>
  <c r="R135"/>
  <c r="Q134"/>
  <c r="X134"/>
  <c r="W134"/>
  <c r="V134"/>
  <c r="U134"/>
  <c r="T134"/>
  <c r="S134"/>
  <c r="R134"/>
  <c r="Q133"/>
  <c r="X133"/>
  <c r="W133"/>
  <c r="V133"/>
  <c r="U133"/>
  <c r="T133"/>
  <c r="S133"/>
  <c r="R133"/>
  <c r="Q132"/>
  <c r="X132"/>
  <c r="W132"/>
  <c r="V132"/>
  <c r="U132"/>
  <c r="T132"/>
  <c r="S132"/>
  <c r="R132"/>
  <c r="Q131"/>
  <c r="X131"/>
  <c r="W131"/>
  <c r="V131"/>
  <c r="U131"/>
  <c r="T131"/>
  <c r="S131"/>
  <c r="R131"/>
  <c r="Q130"/>
  <c r="X130"/>
  <c r="W130"/>
  <c r="V130"/>
  <c r="U130"/>
  <c r="T130"/>
  <c r="S130"/>
  <c r="R130"/>
  <c r="Q129"/>
  <c r="X129"/>
  <c r="W129"/>
  <c r="V129"/>
  <c r="U129"/>
  <c r="T129"/>
  <c r="S129"/>
  <c r="R129"/>
  <c r="Q128"/>
  <c r="X128"/>
  <c r="W128"/>
  <c r="V128"/>
  <c r="U128"/>
  <c r="T128"/>
  <c r="S128"/>
  <c r="R128"/>
  <c r="Q127"/>
  <c r="X127"/>
  <c r="W127"/>
  <c r="V127"/>
  <c r="U127"/>
  <c r="T127"/>
  <c r="S127"/>
  <c r="R127"/>
  <c r="Q126"/>
  <c r="X126"/>
  <c r="W126"/>
  <c r="V126"/>
  <c r="U126"/>
  <c r="T126"/>
  <c r="S126"/>
  <c r="R126"/>
  <c r="Q125"/>
  <c r="X125"/>
  <c r="W125"/>
  <c r="V125"/>
  <c r="U125"/>
  <c r="T125"/>
  <c r="S125"/>
  <c r="R125"/>
  <c r="Q124"/>
  <c r="X124"/>
  <c r="W124"/>
  <c r="V124"/>
  <c r="U124"/>
  <c r="T124"/>
  <c r="S124"/>
  <c r="R124"/>
  <c r="Q123"/>
  <c r="X123"/>
  <c r="W123"/>
  <c r="V123"/>
  <c r="U123"/>
  <c r="T123"/>
  <c r="S123"/>
  <c r="R123"/>
  <c r="Q122"/>
  <c r="X122"/>
  <c r="W122"/>
  <c r="V122"/>
  <c r="U122"/>
  <c r="T122"/>
  <c r="S122"/>
  <c r="R122"/>
  <c r="Q121"/>
  <c r="X121"/>
  <c r="W121"/>
  <c r="V121"/>
  <c r="U121"/>
  <c r="T121"/>
  <c r="S121"/>
  <c r="R121"/>
  <c r="Q120"/>
  <c r="X120"/>
  <c r="W120"/>
  <c r="V120"/>
  <c r="U120"/>
  <c r="T120"/>
  <c r="S120"/>
  <c r="R120"/>
  <c r="Q119"/>
  <c r="X119"/>
  <c r="W119"/>
  <c r="V119"/>
  <c r="U119"/>
  <c r="T119"/>
  <c r="S119"/>
  <c r="R119"/>
  <c r="Q118"/>
  <c r="X118"/>
  <c r="W118"/>
  <c r="V118"/>
  <c r="U118"/>
  <c r="T118"/>
  <c r="S118"/>
  <c r="R118"/>
  <c r="Q117"/>
  <c r="X117"/>
  <c r="W117"/>
  <c r="V117"/>
  <c r="U117"/>
  <c r="T117"/>
  <c r="S117"/>
  <c r="R117"/>
  <c r="Q116"/>
  <c r="X116"/>
  <c r="W116"/>
  <c r="V116"/>
  <c r="U116"/>
  <c r="T116"/>
  <c r="S116"/>
  <c r="R116"/>
  <c r="Q115"/>
  <c r="X115"/>
  <c r="W115"/>
  <c r="V115"/>
  <c r="U115"/>
  <c r="T115"/>
  <c r="S115"/>
  <c r="R115"/>
  <c r="X104"/>
  <c r="W104"/>
  <c r="V104"/>
  <c r="U104"/>
  <c r="T104"/>
  <c r="S104"/>
  <c r="R104"/>
  <c r="Q104"/>
  <c r="P104"/>
  <c r="O104"/>
  <c r="N104"/>
  <c r="M104"/>
  <c r="L104"/>
  <c r="K104"/>
  <c r="J104"/>
  <c r="I104"/>
  <c r="H104"/>
  <c r="G104"/>
  <c r="F104"/>
  <c r="E104"/>
  <c r="D104"/>
  <c r="X103"/>
  <c r="W103"/>
  <c r="V103"/>
  <c r="U103"/>
  <c r="T103"/>
  <c r="S103"/>
  <c r="R103"/>
  <c r="Q103"/>
  <c r="P103"/>
  <c r="O103"/>
  <c r="N103"/>
  <c r="M103"/>
  <c r="L103"/>
  <c r="K103"/>
  <c r="J103"/>
  <c r="I103"/>
  <c r="H103"/>
  <c r="G103"/>
  <c r="F103"/>
  <c r="E103"/>
  <c r="D103"/>
  <c r="X102"/>
  <c r="W102"/>
  <c r="V102"/>
  <c r="U102"/>
  <c r="T102"/>
  <c r="S102"/>
  <c r="R102"/>
  <c r="Q102"/>
  <c r="P102"/>
  <c r="O102"/>
  <c r="N102"/>
  <c r="M102"/>
  <c r="L102"/>
  <c r="K102"/>
  <c r="J102"/>
  <c r="I102"/>
  <c r="H102"/>
  <c r="G102"/>
  <c r="F102"/>
  <c r="E102"/>
  <c r="D102"/>
  <c r="X101"/>
  <c r="W101"/>
  <c r="V101"/>
  <c r="U101"/>
  <c r="T101"/>
  <c r="S101"/>
  <c r="R101"/>
  <c r="Q101"/>
  <c r="P101"/>
  <c r="O101"/>
  <c r="N101"/>
  <c r="M101"/>
  <c r="L101"/>
  <c r="K101"/>
  <c r="J101"/>
  <c r="I101"/>
  <c r="H101"/>
  <c r="G101"/>
  <c r="F101"/>
  <c r="E101"/>
  <c r="D101"/>
  <c r="X100"/>
  <c r="W100"/>
  <c r="V100"/>
  <c r="U100"/>
  <c r="T100"/>
  <c r="S100"/>
  <c r="R100"/>
  <c r="Q100"/>
  <c r="P100"/>
  <c r="O100"/>
  <c r="N100"/>
  <c r="M100"/>
  <c r="L100"/>
  <c r="K100"/>
  <c r="J100"/>
  <c r="I100"/>
  <c r="H100"/>
  <c r="G100"/>
  <c r="F100"/>
  <c r="E100"/>
  <c r="D100"/>
  <c r="X99"/>
  <c r="W99"/>
  <c r="V99"/>
  <c r="U99"/>
  <c r="T99"/>
  <c r="S99"/>
  <c r="R99"/>
  <c r="Q99"/>
  <c r="P99"/>
  <c r="O99"/>
  <c r="N99"/>
  <c r="M99"/>
  <c r="L99"/>
  <c r="K99"/>
  <c r="J99"/>
  <c r="I99"/>
  <c r="H99"/>
  <c r="G99"/>
  <c r="F99"/>
  <c r="E99"/>
  <c r="D99"/>
  <c r="X98"/>
  <c r="W98"/>
  <c r="V98"/>
  <c r="U98"/>
  <c r="T98"/>
  <c r="S98"/>
  <c r="R98"/>
  <c r="Q98"/>
  <c r="P98"/>
  <c r="O98"/>
  <c r="N98"/>
  <c r="M98"/>
  <c r="L98"/>
  <c r="K98"/>
  <c r="J98"/>
  <c r="I98"/>
  <c r="H98"/>
  <c r="G98"/>
  <c r="F98"/>
  <c r="E98"/>
  <c r="D98"/>
  <c r="X97"/>
  <c r="W97"/>
  <c r="V97"/>
  <c r="U97"/>
  <c r="T97"/>
  <c r="S97"/>
  <c r="R97"/>
  <c r="Q97"/>
  <c r="P97"/>
  <c r="O97"/>
  <c r="N97"/>
  <c r="M97"/>
  <c r="L97"/>
  <c r="K97"/>
  <c r="J97"/>
  <c r="I97"/>
  <c r="H97"/>
  <c r="G97"/>
  <c r="F97"/>
  <c r="E97"/>
  <c r="D97"/>
  <c r="X96"/>
  <c r="W96"/>
  <c r="V96"/>
  <c r="U96"/>
  <c r="T96"/>
  <c r="S96"/>
  <c r="R96"/>
  <c r="Q96"/>
  <c r="P96"/>
  <c r="O96"/>
  <c r="N96"/>
  <c r="M96"/>
  <c r="L96"/>
  <c r="K96"/>
  <c r="J96"/>
  <c r="I96"/>
  <c r="H96"/>
  <c r="G96"/>
  <c r="F96"/>
  <c r="E96"/>
  <c r="D96"/>
  <c r="X95"/>
  <c r="W95"/>
  <c r="V95"/>
  <c r="U95"/>
  <c r="T95"/>
  <c r="S95"/>
  <c r="R95"/>
  <c r="Q95"/>
  <c r="P95"/>
  <c r="O95"/>
  <c r="N95"/>
  <c r="M95"/>
  <c r="L95"/>
  <c r="K95"/>
  <c r="J95"/>
  <c r="I95"/>
  <c r="H95"/>
  <c r="G95"/>
  <c r="F95"/>
  <c r="E95"/>
  <c r="D95"/>
  <c r="X94"/>
  <c r="W94"/>
  <c r="V94"/>
  <c r="U94"/>
  <c r="T94"/>
  <c r="S94"/>
  <c r="R94"/>
  <c r="Q94"/>
  <c r="P94"/>
  <c r="O94"/>
  <c r="N94"/>
  <c r="M94"/>
  <c r="L94"/>
  <c r="K94"/>
  <c r="J94"/>
  <c r="I94"/>
  <c r="H94"/>
  <c r="G94"/>
  <c r="F94"/>
  <c r="E94"/>
  <c r="D94"/>
  <c r="X93"/>
  <c r="W93"/>
  <c r="V93"/>
  <c r="U93"/>
  <c r="T93"/>
  <c r="S93"/>
  <c r="R93"/>
  <c r="Q93"/>
  <c r="P93"/>
  <c r="O93"/>
  <c r="N93"/>
  <c r="M93"/>
  <c r="L93"/>
  <c r="K93"/>
  <c r="J93"/>
  <c r="I93"/>
  <c r="H93"/>
  <c r="G93"/>
  <c r="F93"/>
  <c r="E93"/>
  <c r="D93"/>
  <c r="X92"/>
  <c r="W92"/>
  <c r="V92"/>
  <c r="U92"/>
  <c r="T92"/>
  <c r="S92"/>
  <c r="R92"/>
  <c r="Q92"/>
  <c r="P92"/>
  <c r="O92"/>
  <c r="N92"/>
  <c r="M92"/>
  <c r="L92"/>
  <c r="K92"/>
  <c r="J92"/>
  <c r="I92"/>
  <c r="H92"/>
  <c r="G92"/>
  <c r="F92"/>
  <c r="E92"/>
  <c r="D92"/>
  <c r="X91"/>
  <c r="W91"/>
  <c r="V91"/>
  <c r="U91"/>
  <c r="T91"/>
  <c r="S91"/>
  <c r="R91"/>
  <c r="Q91"/>
  <c r="P91"/>
  <c r="O91"/>
  <c r="N91"/>
  <c r="M91"/>
  <c r="L91"/>
  <c r="K91"/>
  <c r="J91"/>
  <c r="I91"/>
  <c r="H91"/>
  <c r="G91"/>
  <c r="F91"/>
  <c r="E91"/>
  <c r="D91"/>
  <c r="X90"/>
  <c r="W90"/>
  <c r="V90"/>
  <c r="U90"/>
  <c r="T90"/>
  <c r="S90"/>
  <c r="R90"/>
  <c r="Q90"/>
  <c r="P90"/>
  <c r="O90"/>
  <c r="N90"/>
  <c r="M90"/>
  <c r="L90"/>
  <c r="K90"/>
  <c r="J90"/>
  <c r="I90"/>
  <c r="H90"/>
  <c r="G90"/>
  <c r="F90"/>
  <c r="E90"/>
  <c r="D90"/>
  <c r="X89"/>
  <c r="W89"/>
  <c r="V89"/>
  <c r="U89"/>
  <c r="T89"/>
  <c r="S89"/>
  <c r="R89"/>
  <c r="Q89"/>
  <c r="P89"/>
  <c r="O89"/>
  <c r="N89"/>
  <c r="M89"/>
  <c r="L89"/>
  <c r="K89"/>
  <c r="J89"/>
  <c r="I89"/>
  <c r="H89"/>
  <c r="G89"/>
  <c r="F89"/>
  <c r="E89"/>
  <c r="D89"/>
  <c r="X88"/>
  <c r="W88"/>
  <c r="V88"/>
  <c r="U88"/>
  <c r="T88"/>
  <c r="S88"/>
  <c r="R88"/>
  <c r="Q88"/>
  <c r="P88"/>
  <c r="O88"/>
  <c r="N88"/>
  <c r="M88"/>
  <c r="L88"/>
  <c r="K88"/>
  <c r="J88"/>
  <c r="I88"/>
  <c r="H88"/>
  <c r="G88"/>
  <c r="F88"/>
  <c r="E88"/>
  <c r="D88"/>
  <c r="X87"/>
  <c r="W87"/>
  <c r="V87"/>
  <c r="U87"/>
  <c r="T87"/>
  <c r="S87"/>
  <c r="R87"/>
  <c r="Q87"/>
  <c r="P87"/>
  <c r="O87"/>
  <c r="N87"/>
  <c r="M87"/>
  <c r="L87"/>
  <c r="K87"/>
  <c r="J87"/>
  <c r="I87"/>
  <c r="H87"/>
  <c r="G87"/>
  <c r="F87"/>
  <c r="E87"/>
  <c r="D87"/>
  <c r="X86"/>
  <c r="W86"/>
  <c r="V86"/>
  <c r="U86"/>
  <c r="T86"/>
  <c r="S86"/>
  <c r="R86"/>
  <c r="Q86"/>
  <c r="P86"/>
  <c r="O86"/>
  <c r="N86"/>
  <c r="M86"/>
  <c r="L86"/>
  <c r="K86"/>
  <c r="J86"/>
  <c r="I86"/>
  <c r="H86"/>
  <c r="G86"/>
  <c r="F86"/>
  <c r="E86"/>
  <c r="D86"/>
  <c r="X85"/>
  <c r="W85"/>
  <c r="V85"/>
  <c r="U85"/>
  <c r="T85"/>
  <c r="S85"/>
  <c r="R85"/>
  <c r="Q85"/>
  <c r="P85"/>
  <c r="O85"/>
  <c r="N85"/>
  <c r="M85"/>
  <c r="L85"/>
  <c r="K85"/>
  <c r="J85"/>
  <c r="I85"/>
  <c r="H85"/>
  <c r="G85"/>
  <c r="F85"/>
  <c r="E85"/>
  <c r="D85"/>
  <c r="X84"/>
  <c r="W84"/>
  <c r="V84"/>
  <c r="U84"/>
  <c r="T84"/>
  <c r="S84"/>
  <c r="R84"/>
  <c r="Q84"/>
  <c r="P84"/>
  <c r="O84"/>
  <c r="N84"/>
  <c r="M84"/>
  <c r="L84"/>
  <c r="K84"/>
  <c r="J84"/>
  <c r="I84"/>
  <c r="H84"/>
  <c r="G84"/>
  <c r="F84"/>
  <c r="E84"/>
  <c r="D84"/>
  <c r="X83"/>
  <c r="W83"/>
  <c r="V83"/>
  <c r="U83"/>
  <c r="T83"/>
  <c r="S83"/>
  <c r="R83"/>
  <c r="Q83"/>
  <c r="P83"/>
  <c r="O83"/>
  <c r="N83"/>
  <c r="M83"/>
  <c r="L83"/>
  <c r="K83"/>
  <c r="J83"/>
  <c r="I83"/>
  <c r="H83"/>
  <c r="G83"/>
  <c r="F83"/>
  <c r="E83"/>
  <c r="D83"/>
  <c r="X82"/>
  <c r="W82"/>
  <c r="V82"/>
  <c r="U82"/>
  <c r="T82"/>
  <c r="S82"/>
  <c r="R82"/>
  <c r="Q82"/>
  <c r="P82"/>
  <c r="O82"/>
  <c r="N82"/>
  <c r="M82"/>
  <c r="L82"/>
  <c r="K82"/>
  <c r="J82"/>
  <c r="I82"/>
  <c r="H82"/>
  <c r="G82"/>
  <c r="F82"/>
  <c r="E82"/>
  <c r="D82"/>
  <c r="X81"/>
  <c r="W81"/>
  <c r="V81"/>
  <c r="U81"/>
  <c r="T81"/>
  <c r="S81"/>
  <c r="R81"/>
  <c r="Q81"/>
  <c r="P81"/>
  <c r="O81"/>
  <c r="N81"/>
  <c r="M81"/>
  <c r="L81"/>
  <c r="K81"/>
  <c r="J81"/>
  <c r="I81"/>
  <c r="H81"/>
  <c r="G81"/>
  <c r="F81"/>
  <c r="E81"/>
  <c r="D81"/>
  <c r="X80"/>
  <c r="W80"/>
  <c r="V80"/>
  <c r="U80"/>
  <c r="T80"/>
  <c r="S80"/>
  <c r="R80"/>
  <c r="Q80"/>
  <c r="P80"/>
  <c r="O80"/>
  <c r="N80"/>
  <c r="M80"/>
  <c r="L80"/>
  <c r="K80"/>
  <c r="J80"/>
  <c r="I80"/>
  <c r="H80"/>
  <c r="G80"/>
  <c r="F80"/>
  <c r="E80"/>
  <c r="D80"/>
  <c r="X79"/>
  <c r="W79"/>
  <c r="V79"/>
  <c r="U79"/>
  <c r="T79"/>
  <c r="S79"/>
  <c r="R79"/>
  <c r="Q79"/>
  <c r="P79"/>
  <c r="O79"/>
  <c r="N79"/>
  <c r="M79"/>
  <c r="L79"/>
  <c r="K79"/>
  <c r="J79"/>
  <c r="I79"/>
  <c r="H79"/>
  <c r="G79"/>
  <c r="F79"/>
  <c r="E79"/>
  <c r="D79"/>
  <c r="X78"/>
  <c r="W78"/>
  <c r="V78"/>
  <c r="U78"/>
  <c r="T78"/>
  <c r="S78"/>
  <c r="R78"/>
  <c r="Q78"/>
  <c r="P78"/>
  <c r="O78"/>
  <c r="N78"/>
  <c r="M78"/>
  <c r="L78"/>
  <c r="K78"/>
  <c r="J78"/>
  <c r="I78"/>
  <c r="H78"/>
  <c r="G78"/>
  <c r="F78"/>
  <c r="E78"/>
  <c r="D78"/>
  <c r="X77"/>
  <c r="W77"/>
  <c r="V77"/>
  <c r="U77"/>
  <c r="T77"/>
  <c r="S77"/>
  <c r="R77"/>
  <c r="Q77"/>
  <c r="P77"/>
  <c r="O77"/>
  <c r="N77"/>
  <c r="M77"/>
  <c r="L77"/>
  <c r="K77"/>
  <c r="J77"/>
  <c r="I77"/>
  <c r="H77"/>
  <c r="G77"/>
  <c r="F77"/>
  <c r="E77"/>
  <c r="D77"/>
  <c r="X76"/>
  <c r="W76"/>
  <c r="V76"/>
  <c r="U76"/>
  <c r="T76"/>
  <c r="S76"/>
  <c r="R76"/>
  <c r="Q76"/>
  <c r="P76"/>
  <c r="O76"/>
  <c r="N76"/>
  <c r="M76"/>
  <c r="L76"/>
  <c r="K76"/>
  <c r="J76"/>
  <c r="I76"/>
  <c r="H76"/>
  <c r="G76"/>
  <c r="F76"/>
  <c r="E76"/>
  <c r="D76"/>
  <c r="X75"/>
  <c r="W75"/>
  <c r="V75"/>
  <c r="U75"/>
  <c r="T75"/>
  <c r="S75"/>
  <c r="R75"/>
  <c r="Q75"/>
  <c r="P75"/>
  <c r="O75"/>
  <c r="N75"/>
  <c r="M75"/>
  <c r="L75"/>
  <c r="K75"/>
  <c r="J75"/>
  <c r="I75"/>
  <c r="H75"/>
  <c r="G75"/>
  <c r="F75"/>
  <c r="E75"/>
  <c r="D75"/>
  <c r="X74"/>
  <c r="W74"/>
  <c r="V74"/>
  <c r="U74"/>
  <c r="T74"/>
  <c r="S74"/>
  <c r="R74"/>
  <c r="Q74"/>
  <c r="P74"/>
  <c r="O74"/>
  <c r="N74"/>
  <c r="M74"/>
  <c r="L74"/>
  <c r="K74"/>
  <c r="J74"/>
  <c r="I74"/>
  <c r="H74"/>
  <c r="G74"/>
  <c r="F74"/>
  <c r="E74"/>
  <c r="D74"/>
  <c r="X73"/>
  <c r="W73"/>
  <c r="V73"/>
  <c r="U73"/>
  <c r="T73"/>
  <c r="S73"/>
  <c r="R73"/>
  <c r="Q73"/>
  <c r="P73"/>
  <c r="O73"/>
  <c r="N73"/>
  <c r="M73"/>
  <c r="L73"/>
  <c r="K73"/>
  <c r="J73"/>
  <c r="I73"/>
  <c r="H73"/>
  <c r="G73"/>
  <c r="F73"/>
  <c r="E73"/>
  <c r="D73"/>
  <c r="X72"/>
  <c r="W72"/>
  <c r="V72"/>
  <c r="U72"/>
  <c r="T72"/>
  <c r="S72"/>
  <c r="R72"/>
  <c r="Q72"/>
  <c r="P72"/>
  <c r="O72"/>
  <c r="N72"/>
  <c r="M72"/>
  <c r="L72"/>
  <c r="K72"/>
  <c r="J72"/>
  <c r="I72"/>
  <c r="H72"/>
  <c r="G72"/>
  <c r="F72"/>
  <c r="E72"/>
  <c r="D72"/>
  <c r="X71"/>
  <c r="W71"/>
  <c r="V71"/>
  <c r="U71"/>
  <c r="T71"/>
  <c r="S71"/>
  <c r="R71"/>
  <c r="Q71"/>
  <c r="P71"/>
  <c r="O71"/>
  <c r="N71"/>
  <c r="M71"/>
  <c r="L71"/>
  <c r="K71"/>
  <c r="J71"/>
  <c r="I71"/>
  <c r="H71"/>
  <c r="G71"/>
  <c r="F71"/>
  <c r="E71"/>
  <c r="D71"/>
  <c r="X70"/>
  <c r="W70"/>
  <c r="V70"/>
  <c r="U70"/>
  <c r="T70"/>
  <c r="S70"/>
  <c r="R70"/>
  <c r="Q70"/>
  <c r="P70"/>
  <c r="O70"/>
  <c r="N70"/>
  <c r="M70"/>
  <c r="L70"/>
  <c r="K70"/>
  <c r="J70"/>
  <c r="I70"/>
  <c r="H70"/>
  <c r="G70"/>
  <c r="F70"/>
  <c r="E70"/>
  <c r="D70"/>
  <c r="X69"/>
  <c r="W69"/>
  <c r="V69"/>
  <c r="U69"/>
  <c r="T69"/>
  <c r="S69"/>
  <c r="R69"/>
  <c r="Q69"/>
  <c r="P69"/>
  <c r="O69"/>
  <c r="N69"/>
  <c r="M69"/>
  <c r="L69"/>
  <c r="K69"/>
  <c r="J69"/>
  <c r="I69"/>
  <c r="H69"/>
  <c r="G69"/>
  <c r="F69"/>
  <c r="E69"/>
  <c r="D69"/>
  <c r="X68"/>
  <c r="W68"/>
  <c r="V68"/>
  <c r="U68"/>
  <c r="T68"/>
  <c r="S68"/>
  <c r="R68"/>
  <c r="Q68"/>
  <c r="P68"/>
  <c r="O68"/>
  <c r="N68"/>
  <c r="M68"/>
  <c r="L68"/>
  <c r="K68"/>
  <c r="J68"/>
  <c r="I68"/>
  <c r="H68"/>
  <c r="G68"/>
  <c r="F68"/>
  <c r="E68"/>
  <c r="D68"/>
  <c r="X67"/>
  <c r="W67"/>
  <c r="V67"/>
  <c r="U67"/>
  <c r="T67"/>
  <c r="S67"/>
  <c r="R67"/>
  <c r="Q67"/>
  <c r="P67"/>
  <c r="O67"/>
  <c r="N67"/>
  <c r="M67"/>
  <c r="L67"/>
  <c r="K67"/>
  <c r="J67"/>
  <c r="I67"/>
  <c r="H67"/>
  <c r="G67"/>
  <c r="F67"/>
  <c r="E67"/>
  <c r="D67"/>
  <c r="X66"/>
  <c r="W66"/>
  <c r="V66"/>
  <c r="U66"/>
  <c r="T66"/>
  <c r="S66"/>
  <c r="R66"/>
  <c r="Q66"/>
  <c r="P66"/>
  <c r="O66"/>
  <c r="N66"/>
  <c r="M66"/>
  <c r="L66"/>
  <c r="K66"/>
  <c r="J66"/>
  <c r="I66"/>
  <c r="H66"/>
  <c r="G66"/>
  <c r="F66"/>
  <c r="E66"/>
  <c r="D66"/>
  <c r="X65"/>
  <c r="W65"/>
  <c r="V65"/>
  <c r="U65"/>
  <c r="T65"/>
  <c r="S65"/>
  <c r="R65"/>
  <c r="Q65"/>
  <c r="P65"/>
  <c r="O65"/>
  <c r="N65"/>
  <c r="M65"/>
  <c r="L65"/>
  <c r="K65"/>
  <c r="J65"/>
  <c r="I65"/>
  <c r="H65"/>
  <c r="G65"/>
  <c r="F65"/>
  <c r="E65"/>
  <c r="D65"/>
  <c r="X64"/>
  <c r="W64"/>
  <c r="V64"/>
  <c r="U64"/>
  <c r="T64"/>
  <c r="S64"/>
  <c r="R64"/>
  <c r="Q64"/>
  <c r="P64"/>
  <c r="O64"/>
  <c r="N64"/>
  <c r="M64"/>
  <c r="L64"/>
  <c r="K64"/>
  <c r="J64"/>
  <c r="I64"/>
  <c r="H64"/>
  <c r="G64"/>
  <c r="F64"/>
  <c r="E64"/>
  <c r="D64"/>
  <c r="X63"/>
  <c r="W63"/>
  <c r="V63"/>
  <c r="U63"/>
  <c r="T63"/>
  <c r="S63"/>
  <c r="R63"/>
  <c r="Q63"/>
  <c r="P63"/>
  <c r="O63"/>
  <c r="N63"/>
  <c r="M63"/>
  <c r="L63"/>
  <c r="K63"/>
  <c r="J63"/>
  <c r="I63"/>
  <c r="H63"/>
  <c r="G63"/>
  <c r="F63"/>
  <c r="E63"/>
  <c r="D63"/>
  <c r="X62"/>
  <c r="W62"/>
  <c r="V62"/>
  <c r="U62"/>
  <c r="T62"/>
  <c r="S62"/>
  <c r="R62"/>
  <c r="Q62"/>
  <c r="P62"/>
  <c r="O62"/>
  <c r="N62"/>
  <c r="M62"/>
  <c r="L62"/>
  <c r="K62"/>
  <c r="J62"/>
  <c r="I62"/>
  <c r="H62"/>
  <c r="G62"/>
  <c r="F62"/>
  <c r="E62"/>
  <c r="D62"/>
  <c r="X61"/>
  <c r="W61"/>
  <c r="V61"/>
  <c r="U61"/>
  <c r="T61"/>
  <c r="S61"/>
  <c r="R61"/>
  <c r="Q61"/>
  <c r="P61"/>
  <c r="O61"/>
  <c r="N61"/>
  <c r="M61"/>
  <c r="L61"/>
  <c r="K61"/>
  <c r="J61"/>
  <c r="I61"/>
  <c r="H61"/>
  <c r="G61"/>
  <c r="F61"/>
  <c r="E61"/>
  <c r="D61"/>
  <c r="X60"/>
  <c r="W60"/>
  <c r="V60"/>
  <c r="U60"/>
  <c r="T60"/>
  <c r="S60"/>
  <c r="R60"/>
  <c r="Q60"/>
  <c r="P60"/>
  <c r="O60"/>
  <c r="N60"/>
  <c r="M60"/>
  <c r="L60"/>
  <c r="K60"/>
  <c r="J60"/>
  <c r="I60"/>
  <c r="H60"/>
  <c r="G60"/>
  <c r="F60"/>
  <c r="E60"/>
  <c r="D60"/>
  <c r="X59"/>
  <c r="W59"/>
  <c r="V59"/>
  <c r="U59"/>
  <c r="T59"/>
  <c r="S59"/>
  <c r="R59"/>
  <c r="Q59"/>
  <c r="P59"/>
  <c r="O59"/>
  <c r="N59"/>
  <c r="M59"/>
  <c r="L59"/>
  <c r="K59"/>
  <c r="J59"/>
  <c r="I59"/>
  <c r="H59"/>
  <c r="G59"/>
  <c r="F59"/>
  <c r="E59"/>
  <c r="D59"/>
  <c r="X58"/>
  <c r="W58"/>
  <c r="V58"/>
  <c r="U58"/>
  <c r="T58"/>
  <c r="S58"/>
  <c r="R58"/>
  <c r="Q58"/>
  <c r="P58"/>
  <c r="O58"/>
  <c r="N58"/>
  <c r="M58"/>
  <c r="L58"/>
  <c r="K58"/>
  <c r="J58"/>
  <c r="I58"/>
  <c r="H58"/>
  <c r="G58"/>
  <c r="F58"/>
  <c r="E58"/>
  <c r="D58"/>
  <c r="X57"/>
  <c r="W57"/>
  <c r="V57"/>
  <c r="U57"/>
  <c r="T57"/>
  <c r="S57"/>
  <c r="R57"/>
  <c r="Q57"/>
  <c r="P57"/>
  <c r="O57"/>
  <c r="N57"/>
  <c r="M57"/>
  <c r="L57"/>
  <c r="K57"/>
  <c r="J57"/>
  <c r="I57"/>
  <c r="H57"/>
  <c r="G57"/>
  <c r="F57"/>
  <c r="E57"/>
  <c r="D57"/>
  <c r="X56"/>
  <c r="W56"/>
  <c r="V56"/>
  <c r="U56"/>
  <c r="T56"/>
  <c r="S56"/>
  <c r="R56"/>
  <c r="Q56"/>
  <c r="P56"/>
  <c r="O56"/>
  <c r="N56"/>
  <c r="M56"/>
  <c r="L56"/>
  <c r="K56"/>
  <c r="J56"/>
  <c r="I56"/>
  <c r="H56"/>
  <c r="G56"/>
  <c r="F56"/>
  <c r="E56"/>
  <c r="D56"/>
  <c r="X55"/>
  <c r="W55"/>
  <c r="V55"/>
  <c r="U55"/>
  <c r="T55"/>
  <c r="S55"/>
  <c r="R55"/>
  <c r="Q55"/>
  <c r="P55"/>
  <c r="O55"/>
  <c r="N55"/>
  <c r="M55"/>
  <c r="L55"/>
  <c r="K55"/>
  <c r="J55"/>
  <c r="I55"/>
  <c r="H55"/>
  <c r="G55"/>
  <c r="F55"/>
  <c r="E55"/>
  <c r="D55"/>
  <c r="X54"/>
  <c r="W54"/>
  <c r="V54"/>
  <c r="U54"/>
  <c r="T54"/>
  <c r="S54"/>
  <c r="R54"/>
  <c r="Q54"/>
  <c r="P54"/>
  <c r="O54"/>
  <c r="N54"/>
  <c r="M54"/>
  <c r="L54"/>
  <c r="K54"/>
  <c r="J54"/>
  <c r="I54"/>
  <c r="H54"/>
  <c r="G54"/>
  <c r="F54"/>
  <c r="E54"/>
  <c r="D54"/>
  <c r="F6" i="22"/>
  <c r="G6"/>
  <c r="F8"/>
  <c r="G8"/>
  <c r="F4"/>
  <c r="G4"/>
  <c r="F12" i="17"/>
  <c r="F13"/>
  <c r="F14"/>
  <c r="F15"/>
  <c r="M8" i="7"/>
  <c r="F6" i="17"/>
  <c r="F7"/>
  <c r="F8"/>
  <c r="F9"/>
  <c r="F10"/>
  <c r="F11"/>
  <c r="F5"/>
  <c r="I6"/>
  <c r="I7"/>
  <c r="I8"/>
  <c r="I9"/>
  <c r="I10"/>
  <c r="I11"/>
  <c r="I12"/>
  <c r="I13"/>
  <c r="I14"/>
  <c r="I15"/>
  <c r="I5"/>
  <c r="F5" i="16"/>
  <c r="F57"/>
  <c r="F4"/>
  <c r="F88"/>
  <c r="G3"/>
  <c r="G93"/>
  <c r="G114"/>
  <c r="G102"/>
  <c r="G113"/>
  <c r="G7" i="7"/>
  <c r="F7"/>
  <c r="E7"/>
  <c r="D7"/>
</calcChain>
</file>

<file path=xl/sharedStrings.xml><?xml version="1.0" encoding="utf-8"?>
<sst xmlns="http://schemas.openxmlformats.org/spreadsheetml/2006/main" count="1700" uniqueCount="575">
  <si>
    <t>Correctiva: Presentar un informe circunstanciado, fundado y motivado, que justifique las razones por las que fue alterado el registro de 195 números de los expedientes de la PROFEDET en el Libro de Defensoría. Se deberá remitir al OIC evidencia de las acciones realizadas que den cumplimiento a lo observado. Preventiva: Supervisar que las correcciones de errores cometidos en los registros de los asuntos en el Libro de Defensoría y demás libros de gobierno, se realicen sin tachar o borar, sino sólo asentando una línea delgada salvándose, al fin con toda precisión, el error cometido. Igualmente se salvarán los datos escritos entre renglones.</t>
  </si>
  <si>
    <t>PROFEDET en el Estado de Veracruz</t>
  </si>
  <si>
    <t>OIC en la STPS, Revisión de Control 11/2010. Auditoría 810, "Unidades Administrativas, Sucursales, Regionales o Delegaciones y Programas Interinstitucionales". Corrección de Inconsistencias en el Manual de Organización y Procesos de la PROFEDET.  Implementar las medidas correctivas y preventivas acordadas, a fin de llevar a cabo con oportunidad las acciones de promoción, así como dar seguimiento a los juicios laborales en trámite hasta que se dicte sentencia y la misma haya causado ejecutoria, conforme a la normatividad aplicable..</t>
  </si>
  <si>
    <t>Implementar un programa de trabajo calendarizado que contemple la programación de metas para dar atención a los 376 juicios laborales de su competencia, así como vigilar el cumplimiento de la citada programación; llevar a cabo un análisis de los juicios pendientes de promoción por antigüedad, a fin de realizar las acciones penales que procedan con oportunidad, debiendo cargar la información en el SIPRODET, a fin de evitar rezago enel trámite y resolución de los asuntos.</t>
  </si>
  <si>
    <t>PROFEDET en el Estado de México</t>
  </si>
  <si>
    <t>Implementación de las medidas correctivas y preventivas acordadas</t>
  </si>
  <si>
    <t>Mayor supervisión y seguimiento operativo, a fin de que se observe el apego al marco normativo aplicable en el desarrollo de sus funciones, en cuanto a la guarda y custodia de los expedientes de juicios laborales, el orden numérico consecutivo de los registros en los libros de gobierno y la promoción oportuna de los juicios laborales en trámite.</t>
  </si>
  <si>
    <t>Eliminación de inoportunidad en el trámite de los juicios laborales por la falta de acciones de promoción y seguimiento en el lapso de tres meses</t>
  </si>
  <si>
    <t>OIC en la STPS, Revisión de Control 05/2011. Auditoría 810,PROFEDET. Implementar las medidas correctivas y preventivas acordadas , a fin de garantizar la eficiencia y eficacia operativa en apego a la normatividad, políticas y procedimientos a que se encuentra sujeta la PROFEDET, y evitar la recurrencia de las deficiencias observadas</t>
  </si>
  <si>
    <r>
      <t xml:space="preserve">OIC en la STPS, Revisión de Control 21/2011. Auditoría 810 "PROFEDET". </t>
    </r>
    <r>
      <rPr>
        <sz val="9"/>
        <color indexed="8"/>
        <rFont val="Calibri"/>
        <family val="2"/>
      </rPr>
      <t>Implementar las medidas correctivas y preventivas acordadas , a fin de garantizar la eficiencia y eficacia operativ en apego a la normatividad, políticas y procedimientos a que se encuentra sujeta la PROFEDET, y evitar la recurrencia de las deficiencias observadas.</t>
    </r>
  </si>
  <si>
    <t>PROFEDET en el Estado de Nuevo León</t>
  </si>
  <si>
    <t>Reanudación de actividad procesal y seguimiento en el trámite de juicios laborales, registro en el SIPRODET de acciones jurídicas ejercitadas y no registradas oportunamente.</t>
  </si>
  <si>
    <t>Implementación de un programa de trabajo calendarizado que contemple la programación de metas cuantitativas, a fin de dar atención a 3,366 juicios laborales en trámite, en un plazo no mayor a 45 días hábiles, así como vigilar el cumplimiento de la citada programación. Informar de las acciones llevadas a cabo y de sus resultados al OIC, remitiendo evidencia documental que lo acredite. Promover las acciones legales que correspondan, con oportunidad, a fin de impulsar los juicios laborales tendientes a evitarel atraso en el trámite y resolución de los asuntos a su cargo.</t>
  </si>
  <si>
    <t>PROFEDET</t>
  </si>
  <si>
    <t>Incremento en la eficiencia, eficacia y transparencia operativa, así como el óptimo aprovechamiento y manejo de los recursos asignados, en apego a la normatividad aplicable.</t>
  </si>
  <si>
    <t>Corregir: Expedientes en los que se omitió la interpoición de juicios de amparo; Inconsistencias en expedientes de Jucios en Trámite; Inconsistencias de juicios en trámiteregistrados en el SIPRODET; Inconsistencias en la información que presentan los Libros de Gobierno y el SIPRODET, y Cambios de adscripción de área que modifican las estructuras autorizadas de la PROFEDET.</t>
  </si>
  <si>
    <t>N.A.</t>
  </si>
  <si>
    <t>N.A.: No Aplica.</t>
  </si>
  <si>
    <t>Fuente: PROFEDET, Resultados de las Auditorías Practicadas al Órgano Desconcentrado durante los ejercicios 2009, 2010 y 2011, octubre 2011.</t>
  </si>
  <si>
    <t>Evidencia del resultado</t>
  </si>
  <si>
    <t>Información no disponible para la elaboración de este Anexo.</t>
  </si>
  <si>
    <t>ENTIDAD FEDERATIVA</t>
  </si>
  <si>
    <t>MICHOACAN</t>
  </si>
  <si>
    <t>NUEVO LEON</t>
  </si>
  <si>
    <t>OIC en la STPS, Revisión de Control 1/2011. Auditoría 810,PROFEDET. Implementar las medidas correctivas y preventivas acordadas, relativas a expedientes en los que se omitió la interposición de juicios de amparo.</t>
  </si>
  <si>
    <t>OIC en la STPS, Revisión de Control 1/2011. Auditoría 810,PROFEDET. Implementar las medidas correctivas y preventivas acordadas, relativas a inconsistencias en expedientes de Jucios en Trámite.</t>
  </si>
  <si>
    <t>OIC en la STPS, Revisión de Control 1/2011. Auditoría 810,PROFEDET. Implementar las medidas correctivas y preventivas acordadas, relativas a inconsistencias en la información que presentan los Libros de Gobierno y el SIPRODET.</t>
  </si>
  <si>
    <t>OIC en la STPS, Revisión de Control 1/2011. Auditoría 810,PROFEDET. Implementar las medidas correctivas y preventivas acordadas, relativas a cambios de adscripción de área que modifican las estructuras autorizadas de la PROFEDET..</t>
  </si>
  <si>
    <t>Apego a las estructuras orgánicas vigentes autorizadas a la PROFEDET, sin perjuicio de sus estructuras organizacionales y funcionamiento, toda vez que las estructuras organizacionales vigentes no podrán modificarse sin la autorización previa del Oficial Mayor del Ramo. En caso contrario, llevar a cabo propuesta de autorización de los movimientos de personal y de estructuras orgánicas conforme a las necesidades de los servicios que se prestan y a las cargas de trabajo.</t>
  </si>
  <si>
    <t>Asegurar un mayor control, supervisión y seguimiento a concliaciones periódicas entre los registros del SIPRODET y los expedientes físicos; cumplimiento del tiempo de presentación de la demanda. Verificar casos de antecedentes cancelados en el SIPRODET.</t>
  </si>
  <si>
    <t>Coordinación con la JFCA para que ésta emita radicaciones de demandas pendientes y las notifique a la PROFEDET. Elaboración de un programa de trabajo calendarizado y con metas para actualizar la información en el SIPRODET, relacionada con los juicios que se encuentran sin fecha de presentación de la demanda ante la JFCA y sin  número de expediente, así como vigilar su cumplimiento.</t>
  </si>
  <si>
    <t>OIC en la STPS, Revisión de Control 1/2011. Auditoría 810,PROFEDET. Implementar las medidas correctivas y preventivas acordadas, relativas a  inconsistencias de juicios en trámite registrados en el SIPRODET, debido a que la JFCA no había emitido las radicaciones de las demandas y por tanto no había notificado las mismas a la PROFEDET..</t>
  </si>
  <si>
    <t>Solicitar a la JFCA que las Juntas Especiales de la Federal de Conciliación y Arbitraje procedan a emitir el acuerdo de radicación, conforme al artículo 873 de la Ley Federal del Trabajo. Implementar la supervisión necesaria que permita llevar a cabo las promociones requeridas para impulsar y dar continuidad al procedimiento en cada uno de los juicios observados, hasta su total terminación.</t>
  </si>
  <si>
    <t>OIC en la STPS, Revisión de Control 14/2011. Auditoría 810 "PROFEDET". Implementar las medidas correctivas y preventivas acordadas con relación a 241 expedientes de juicios laborales en trámite que presentan fojas sin foliar, folios duplicados en documentos e incorporación de documentos sueltos y sin numeración consecutiva.</t>
  </si>
  <si>
    <t>OIC en la STPS, Revisión de Control 14/2011. Auditoría 810 "PROFEDET". Implementar las medidas correctivas y preventivas acordadas con relación a alteraciones en registros consecutivos en los libros de gobierno de Asesoría y Defensoría.</t>
  </si>
  <si>
    <t>OIC en la STPS, Revisión de Control 14/2011. Auditoría 810 "PROFEDET". Implementar las medidas correctivas y preventivas acordadas con relación a 251 expedientes de juicios laborales con desfases en la promoción, de 5 a 57 meses, conforme al registro que se presenta en el SIPRODET.</t>
  </si>
  <si>
    <t>Implementación de las medidas correctivas y preventivas acordadas, conforme a los plazos establecidos en la cédula de observaciones.</t>
  </si>
  <si>
    <t>Recomendaciones determinadas en Enero-Sept. 2011</t>
  </si>
  <si>
    <t>Porcentaje en proceso de implementación</t>
  </si>
  <si>
    <t>Fuente: Elaboración propia con información de la MIR del ejercicio 2011 dada de alta en la SHCP y las Fichas Técnicas de los indicadores.</t>
  </si>
  <si>
    <t>Real</t>
  </si>
  <si>
    <t>Meta          2012</t>
  </si>
  <si>
    <t>PROFEDET. Información de la Población Atendida: Total de Servicios  de Conciliación, Juicios Laborales y Amparos Proporcionados (Iniciados), por Entidad Federativa</t>
  </si>
  <si>
    <t>PROFEDET. Información de la Población Atendida: Total de Servicios  de Conciliación, Juicios Laborales y Amparos Proporcionados (Iniciados), por Procuraduría Federal y Auxiliar</t>
  </si>
  <si>
    <t>Fuentes: PROFEDET, Informe de Desempeño correspondiente al Ejercicio Enero-Diciembre 2010, y PROFEDET, Informe de Avance Mensual de Indicadores al mes de diciembre 2011.</t>
  </si>
  <si>
    <t>Fuente: Elaboración propia con información de la MIR 2011 del programa dado en alta en la SHCP, Fichas Técnicas de los indicadores, Informe de Desempeño de la PROFEDET correspondiente al Ejercicio Enero-Diciembre 2010; STPS, Análisis del Cumplimiento de los Indicadores para Resultados (2010) y PROFEDET, Informe de Avance Mensual de Indicadores al mes de Diciembre 2011.</t>
  </si>
  <si>
    <t>Valor Alcanzado</t>
  </si>
  <si>
    <t>Fuentes: Elaboración propia con información de la MIR 2011 del programa dado en alta en la SHCP, Fichas Técnicas de los indicadores, y PROFEDET, Informe de Avance Mensual de Indicadores al mes de Diciembre 2011.</t>
  </si>
  <si>
    <t>Incremento de las demandas de amparo ante el INFONAVIT, con motivo de la devolución de los recursos de los trabajadores de la Subcuenta de Vivienda 97.</t>
  </si>
  <si>
    <t>PROFEDET. Servicios de Asesoría otorgados (Iniciados), por Género y por Grupos Etarios, por Procuraduría Federal y Auxiliar</t>
  </si>
  <si>
    <t>PROFEDET. Servicios de Conciliación otorgados (Iniciados), por Género y por Grupos Etarios, por Procuraduría Federal y Auxiliar</t>
  </si>
  <si>
    <t>PROFEDET. Servicios de Juicios Laborales otorgados (Iniciados), por Género y por Grupos Etarios, por Procuraduría Federal y Auxiliar</t>
  </si>
  <si>
    <t xml:space="preserve"> PROFEDET. Servicios de Juicios de Amparo otorgados (Iniciaados), por Género y por Grupos Etarios, por Procuraduría Federal y Auxiliar</t>
  </si>
  <si>
    <t>Se recomienda actualizar la sintaxis del Resumen Narrativo. Sugerencias: Fin: “Contribuir a conservar la paz laboral y promover el estado de derecho a través de la resolución de los conflictos laborales de los trabajadores, sus beneficiarios y sindicatos, de los ramos industriales de Jurisdicción Federal”; Propósito: “Las y los trabajadores de los ramos industriales de Jurisdicción Federal, sus beneficiarios y sindicatos, asesorados profesionalmente en forma gratuita, honesta, expedita y cálida, concluyen favorablemente sus conflictos laborales” (se explicitan, como aspectos fundamentales de los servicios proporcionados, la certeza jurídica, la gratuidad, la honestidad, la agilidad y la calidez humana); Componentes: 1.” Asesoría de justicia laboral, proporcionada”; 2.” Acuerdos de Conciliación y Mediación, celebrados y debidamente ratificados”; 3.” Juicios laborales, interpuestos y con resultados favorables para los trabajadores”; 4.” Juicios de amparo, interpuestos y con resultados favorables para los trabajadores”.</t>
  </si>
  <si>
    <t xml:space="preserve">Se recomienda, cuando se estime oportuno y conveniente, actualizar la MIR y considerar pasar estos dos indicadores al nivel de Propósito o de Componentes y no necesariamente incluir indicadores a nivel Fin. </t>
  </si>
  <si>
    <t>Meta   Anual</t>
  </si>
  <si>
    <t>Reporte del 01/01/2011 al 31/12/2011</t>
  </si>
  <si>
    <t>SABINAS</t>
  </si>
  <si>
    <t>OFICINAS CENTRALES</t>
  </si>
  <si>
    <t>Asesorías</t>
  </si>
  <si>
    <t>Conciliaciones</t>
  </si>
  <si>
    <t>Juicios</t>
  </si>
  <si>
    <t>Amparos</t>
  </si>
  <si>
    <t>(5) PROFEDET, Indicadores de Desempeño a Septiembre 2011 (Asesorías concluidas más Conciliaciones y Juicios resueltos favorablemente al mes de septiembre de 2011).</t>
  </si>
  <si>
    <t>Servicios concluidos favorablemente a sep. 2011</t>
  </si>
  <si>
    <t>Desahogo de asuntos pendientes, tanto de conciliaciones, como de juicios de meses anteriores. Una causal importante en este incremento es el servicio que se brinda a los usuarios que acuden para el reclamo de sus fondos de ahorro para el retiro.</t>
  </si>
  <si>
    <t>Realización de una evaluación externa de procesos, hasta ahora no llevada a cabo, para identificar áreas de mejora.</t>
  </si>
  <si>
    <t>Se sugiere dar un mayor peso específico al resultado de Población Atendida en los períodos anteriores, entre los varios factores que son considerados al elaborar los planes anuales de trabajo. De esta forma, la estimación de la Población Objetivo podría considerar un incremento porcentual determinado sobre el valor realmente alcanzado en el ejercicio inmediato anterior</t>
  </si>
  <si>
    <t>Los conceptos de Población Potencial y Población Objetivo utilizados por el programa no corresponden a los considerados en los criterios metodológicos del CONEVAL.</t>
  </si>
  <si>
    <t xml:space="preserve">Se considera que basar tal estimación, alternativamente, en el número de servicios concluidos programados, refleja más adecuadamente a la Población Objetivo a ser atendida, así como la cobertura que se logra en cada ejercicio, por estar en relación directa con el objetivo del Propósito “Los servicios concluidos de procuración de justicia laboral garantizan seguridad y certeza jurídica a las y los trabajadores, sus beneficiarios y sus sindicatos”. </t>
  </si>
  <si>
    <t xml:space="preserve">Porcentaje de conflictos resueltos a través de la Conciliación y la Mediación en la PROFEDET </t>
  </si>
  <si>
    <t xml:space="preserve">Porcentaje de juicios resueltos favorablemente promovidos por la PROFEDET </t>
  </si>
  <si>
    <t>Cuadro para la Pregunta 4.</t>
  </si>
  <si>
    <t>Órgano Interno de Control en la STPS</t>
  </si>
  <si>
    <t>Auditoría Superior de la Federación</t>
  </si>
  <si>
    <t>Secretaría de la Función Pública</t>
  </si>
  <si>
    <t>Despacho de Auditoría Externa</t>
  </si>
  <si>
    <t>¿Coincidencia con resultados esperados?</t>
  </si>
  <si>
    <t>¿Efectos adicionales no identificados por el programa?</t>
  </si>
  <si>
    <t xml:space="preserve">La Procuraduría Federal de la Defensa del Trabajo realizará los estudios apropiados y pertinentes para realizar esta recomendación cuya medición quedará incorporada en el Sistema de Medición de desempeño Institucional. </t>
  </si>
  <si>
    <t>Anexo 9. "Resultados de las acciones para atender las recomendaciones derivadas de diagnósticos o estudios externos o informes de auditoría de órganos de control y vigilancia"</t>
  </si>
  <si>
    <t>Acciones emprendidas</t>
  </si>
  <si>
    <r>
      <t>08-0-14A00-07-0058-07-001. Recomendación al Desempeño.</t>
    </r>
    <r>
      <rPr>
        <sz val="9"/>
        <color indexed="8"/>
        <rFont val="Calibri"/>
        <family val="2"/>
      </rPr>
      <t xml:space="preserve"> La Auditoría Superior de la Federación, con fundamento en lo establecido en los artículos 79, fracción II, párrafos tercero y quinto, de la Constitución Política de los Estados Unidos Mexicanos; 13, fracción II, 15, fracción XIV, y 88, fracción VIII, de la Ley de Fiscalización y Rendición de Cuentas de la Federación, recomienda que la Procuraduría Federal de la Defensa del Trabajo defina e incluya en su Sistema de Evaluación del Desempeño los indicadores estratégicos y de gestión que contengan la información  y  los  elementos  necesarios  para  evaluar  la  eficacia  en  la  prevención  de  conflictos laborales y protección de los derechos de los trabajadores, la economía en la aplicación de los recursos presupuestarios y la competencia de los servidores públicos en la entidad fiscalizada, en cumplimiento del artículo 24, fracción I, de la Ley Federal de Presupuesto y Responsabilidad Hacendaria.</t>
    </r>
  </si>
  <si>
    <r>
      <t>08-0-14A00-07-0058-07-002. Recomendación al Desempeño.</t>
    </r>
    <r>
      <rPr>
        <sz val="9"/>
        <color indexed="8"/>
        <rFont val="Calibri"/>
        <family val="2"/>
      </rPr>
      <t xml:space="preserve"> La Auditoría Superior de la Federación, con fundamento en lo establecido en los artículos 79, fracción II, párrafos tercero y quinto, de la Constitución Política de los Estados Unidos Mexicanos; 13, fracción II, 15, fracción XIV, y 88, fracción VIII, de la Ley de Fiscalización y Rendición de Cuentas de la Federación, recomienda que la Procuraduría Federal de la Defensa del Trabajo adopte las medidas necesarias a fin de que se cumpla con el estándar de atender el 100.0% de las conciliaciones iniciadas, en cumplimiento del artículo 45, párrafo primero, de la Ley Federal de Presupuesto y Responsabilidad Hacendaria.</t>
    </r>
  </si>
  <si>
    <r>
      <t xml:space="preserve">08-0-14A00-07-0058-07-012     Recomendación al Desempeño. </t>
    </r>
    <r>
      <rPr>
        <sz val="9"/>
        <color indexed="8"/>
        <rFont val="Calibri"/>
        <family val="2"/>
      </rPr>
      <t>La Auditoría Superior de la Federación, con fundamento en lo establecido en los artículos 79, fracción II, párrafos tercero y quinto, de la Constitución Política de los Estados Unidos Mexicanos; 13, fracción II, 15, fracción XIV, y 88, fracción VIII, de la Ley de Fiscalización y Rendición de Cuentas de la Federación, recomienda que la  Procuraduría Federal de la  Defensa del  Trabajo instrumente las acciones necesarias con objeto de asociar el presupuesto original y ejercido en cada uno de los servicios de asesoría, conciliación y representación jurídica laboral, en cumplimiento de los artículos 2 y 19, fracciones II y IV, de la Ley General de Contabilidad Gubernamental.</t>
    </r>
  </si>
  <si>
    <r>
      <t>08-0-14A00-07-0058-07-013     Recomendación al Desempeño</t>
    </r>
    <r>
      <rPr>
        <sz val="9"/>
        <color indexed="8"/>
        <rFont val="Calibri"/>
        <family val="2"/>
      </rPr>
      <t>. La Auditoría Superior de la Federación, con fundamento en lo establecido en los artículos 79, fracción II, párrafos tercero y quinto, de la Constitución Política de los Estados Unidos Mexicanos; 13, fracción II, 15, fracción XIV, y 88, fracción VIII, de la Ley de Fiscalización y Rendición de Cuentas de la Federación, recomienda que la Procuraduría Federal de la Defensa del Trabajo adopte las medidas necesarias a fin de cumplir con el estándar de que el 95.0% de los usuarios encuestados estén satisfechos  con  los  servicios  de  la  procuraduría,  en  cumplimiento  del  numeral  3.2.  Medir  los estándares de servicio de la Guía de Aseguramiento de la Carta Compromiso al Ciudadano.</t>
    </r>
  </si>
  <si>
    <r>
      <t xml:space="preserve">08-0-14A00-07-0058-07-017. Recomendación al Desempeño. </t>
    </r>
    <r>
      <rPr>
        <sz val="9"/>
        <color indexed="8"/>
        <rFont val="Calibri"/>
        <family val="2"/>
      </rPr>
      <t>La Auditoría Superior de la Federación, con fundamento en lo establecido en los artículos 79, fracción II, párrafos tercero y quinto, de la Constitución Política de los Estados Unidos Mexicanos; 13, fracción II, 15, fracción XIV, y 88, fracción VIII, de la Ley de Fiscalización y Rendición de Cuentas de la Federación, recomienda que la Procuraduría Federal de la Defensa del Trabajo adopte las medidas necesarias a fin de actualizar el Manual de Filosofía y Cultura Organizacional, en cumplimiento de los artículos 6, fracción IX, del Reglamento Interior de la Secretaría del Trabajo y Previsión Social, y 12, fracción XXI, del Reglamento de la Procuraduría Federal de la Defensa del Trabajo.</t>
    </r>
  </si>
  <si>
    <r>
      <t xml:space="preserve">08-0-14A00-07-0058-07-016. Recomendación al Desempeño. </t>
    </r>
    <r>
      <rPr>
        <sz val="9"/>
        <color indexed="8"/>
        <rFont val="Calibri"/>
        <family val="2"/>
      </rPr>
      <t>La Auditoría Superior de la Federación, con fundamento en lo establecido en los artículos 79, fracción II, párrafos tercero y quinto, de la Constitución Política de los Estados Unidos Mexicanos; 13, fracción II, 15, fracción XIV, y 88, fracción VIII, de la Ley de Fiscalización y Rendición de Cuentas de la Federación, recomienda que la Procuraduría Federal de la Defensa del Trabajo adopte las medidas necesarias a fin de cumplir con el programa de incorporación de su personal al Servicio Profesional de Carrera, de conformidad con el artículo 45, párrafo primero, de la Ley Federal de Presupuesto y Responsabilidad Hacendaria.</t>
    </r>
  </si>
  <si>
    <r>
      <t xml:space="preserve">08-0-14A00-07-0058-07-015. Recomendación al Desempeño. </t>
    </r>
    <r>
      <rPr>
        <sz val="9"/>
        <color indexed="8"/>
        <rFont val="Calibri"/>
        <family val="2"/>
      </rPr>
      <t>La Auditoría Superior de la Federación, con fundamento en lo establecido en los artículos 79, fracción II, párrafos tercero y quinto, de la Constitución Política de los Estados Unidos Mexicanos; 13, fracción II; 15, fracción XIV, y 88, fracción VIII, de la Ley de Fiscalización y Rendición de Cuentas de la Federación, recomienda que la Procuraduría Federal de la Defensa del Trabajo adopte las medidas necesarias a fin de que se actualice su catálogo de puestos, en cumplimiento del artículo 22 del Reglamento de la Ley del Servicio Profesional de Carrera en la Administración Pública Federal.</t>
    </r>
  </si>
  <si>
    <r>
      <t xml:space="preserve">08-0-14A00-07-0058-07-014. Recomendación al Desempeño. </t>
    </r>
    <r>
      <rPr>
        <sz val="9"/>
        <color indexed="8"/>
        <rFont val="Calibri"/>
        <family val="2"/>
      </rPr>
      <t>La Auditoría Superior de la Federación, con fundamento en lo establecido en los artículos 79, fracción II, párrafos tercero y quinto, de la Constitución Política de los Estados Unidos Mexicanos; 13, fracción II, 15, fracción XIV, y 88, fracción VIII, de la Ley de Fiscalización y Rendición de Cuentas de la Federación, recomienda que la  Procuraduría Federal de la  Defensa del  Trabajo instrumente las medidas necesarias con objeto de que el personal de nuevo ingreso cumpla con los requisitos de los perfiles de puestos vigentes, en cumplimiento del artículo 26 de la Ley del Servicio Profesional de Carrera en la Administración Pública Federal.</t>
    </r>
  </si>
  <si>
    <r>
      <t xml:space="preserve">08-0-14A00-07-0058-07-011. Recomendación al Desempeño. </t>
    </r>
    <r>
      <rPr>
        <sz val="9"/>
        <color indexed="8"/>
        <rFont val="Calibri"/>
        <family val="2"/>
      </rPr>
      <t>La Auditoría Superior de la Federación, con fundamento en lo establecido en los artículos 79, fracción II, párrafos tercero y quinto, de la Constitución Política de los Estados Unidos Mexicanos; 13, fracción II, 15, fracción XIV, y 88, fracción VIII, de la Ley de Fiscalización y Rendición de Cuentas de la Federación, recomienda que la Procuraduría Federal de la Defensa del Trabajo adopte las medidas necesarias a fin de fortalecer sus mecanismos de registro en el Sistema Integral de la Procuraduría de la  Defensa  del  Trabajo  (SIPRODET)  para  garantizar  la  confiabilidad  de  las  cifras  reportadas anualmente en la Cuenta Pública, en cumplimiento del artículo 33 de la Ley General de Contabilidad Gubernamental.</t>
    </r>
  </si>
  <si>
    <r>
      <t xml:space="preserve">08-0-14A00-07-0058-07-009. Recomendación al Desempeño. </t>
    </r>
    <r>
      <rPr>
        <sz val="9"/>
        <color indexed="8"/>
        <rFont val="Calibri"/>
        <family val="2"/>
      </rPr>
      <t>La Auditoría Superior de la Federación, con fundamento en lo establecido en los artículos 79, fracción II, párrafos tercero y quinto, de la Constitución Política de los Estados Unidos Mexicanos; 13, fracción II; 15, fracción XIV, y 88, fracción VIII, de la Ley de Fiscalización y Rendición de Cuentas de la Federación, recomienda que la Procuraduría Federal de la Defensa del Trabajo defina y establezca parámetros para medir la productividad de su personal, en cumplimiento del apartado de Rendición de Cuentas del Oficio Circular por el que se da a conocer el Código de Ética de los Servidores Públicos de la Administración Pública Federal.</t>
    </r>
  </si>
  <si>
    <r>
      <t xml:space="preserve">08-0-14A00-07-0058-07-008. Recomendación al Desempeño. </t>
    </r>
    <r>
      <rPr>
        <sz val="9"/>
        <color indexed="8"/>
        <rFont val="Calibri"/>
        <family val="2"/>
      </rPr>
      <t>La Auditoría Superior de la Federación, con fundamento en lo establecido en los artículos 79, fracción II, párrafos tercero y quinto, de la Constitución Política de los Estados Unidos Mexicanos; 13, fracción II, 15, fracción XIV, y 88, fracción VIII, de la Ley de Fiscalización y Rendición de Cuentas de la Federación, recomienda que la Procuraduría Federal de la Defensa del Trabajo adopte las medidas necesarias a fin de que las observaciones que se hagan con motivo de las visitas de supervisión se registren oportunamente en el sistema interno de indicadores y se les dé seguimiento hasta su total conclusión, en cumplimiento del artículo 33 de la Ley General de Contabilidad Gubernamental.</t>
    </r>
  </si>
  <si>
    <r>
      <t xml:space="preserve">08-0-14A00-07-0058-07-005. Recomendación al Desempeño. </t>
    </r>
    <r>
      <rPr>
        <sz val="9"/>
        <color indexed="8"/>
        <rFont val="Calibri"/>
        <family val="2"/>
      </rPr>
      <t>La Auditoría Superior de la Federación, con fundamento en lo establecido en los artículos 79, fracción II, párrafos tercero y quinto, de la Constitución Política de los Estados Unidos Mexicanos; 13, fracción II, 15, fracción XIV, y 88, fracción VIII, de la Ley de Fiscalización y Rendición de Cuentas de la Federación, recomienda que la Procuraduría Federal de la Defensa del Trabajo defina y establezca el indicador y parámetro para evaluar los resultados obtenidos respecto de los amparos atendidos, en cumplimiento del artículo 13, fracción III, párrafo primero, tercera norma, del Acuerdo por el que se establecen las  Normas Generales de  Control Interno en  el  ámbito de  la  Administración Pública Federal.</t>
    </r>
  </si>
  <si>
    <r>
      <t xml:space="preserve">08-0-14A00-07-0058-07-006. Recomendación al Desempeño. </t>
    </r>
    <r>
      <rPr>
        <sz val="9"/>
        <color indexed="8"/>
        <rFont val="Calibri"/>
        <family val="2"/>
      </rPr>
      <t>La Auditoría Superior de la Federación, con fundamento en lo establecido en los artículos 79, fracción II, párrafos tercero y quinto, de la Constitución Política de los Estados Unidos Mexicanos; 13, fracción II, 15, fracción XIV, y 88, fracción VIII, de la Ley de Fiscalización y Rendición de Cuentas de la Federación, recomienda que la Procuraduría Federal de la Defensa del Trabajo adopte las medidas necesarias a fin de que se cumplan los estándares establecidos para la oportunidad en la interposición de demandas de amparo, para la interposición de demandas, para la conciliación y para la atención de asesoría, en cumplimiento de la Carta Compromiso al Ciudadano vigente, suscrita por el titular de la PROFEDET.</t>
    </r>
  </si>
  <si>
    <r>
      <t>08-0-14A00-07-0058-07-007. Recomendación al Desempeño.</t>
    </r>
    <r>
      <rPr>
        <sz val="9"/>
        <color indexed="8"/>
        <rFont val="Calibri"/>
        <family val="2"/>
      </rPr>
      <t xml:space="preserve"> La Auditoría Superior de la Federación, con fundamento en lo establecido en los artículos 79, fracción II, párrafos tercero y quinto, de la Constitución Política de los Estados Unidos Mexicanos; 13, fracción II, 15, fracción XIV, y 88, fracción VIII, de la Ley de Fiscalización y Rendición de Cuentas de la Federación, recomienda que la Procuraduría Federal de la Defensa del Trabajo adopte las medidas necesarias a fin de que se cumpla con el programa de trabajo de las visitas de supervisión a las procuradurías federales en los estados y auxiliares, en cumplimiento del artículo 45, párrafo primero, de la Ley Federal de Presupuesto y Responsabilidad Hacendaria.</t>
    </r>
  </si>
  <si>
    <r>
      <t xml:space="preserve">08-0-14A00-07-0058-07-003. Recomendación al Desempeño. </t>
    </r>
    <r>
      <rPr>
        <sz val="9"/>
        <color indexed="8"/>
        <rFont val="Calibri"/>
        <family val="2"/>
      </rPr>
      <t>La Auditoría Superior de la Federación, con fundamento en lo establecido en los artículos 79, fracción II, párrafos tercero y quinto, de la Constitución Política de los Estados Unidos Mexicanos; 13, fracción II; 15, fracción XIV, y 88, fracción VIII, de la Ley de Fiscalización y Rendición de Cuentas de la Federación, recomienda que la Procuraduría Federal de la Defensa del Trabajo defina y establezca indicadores y parámetros para medir el porcentaje de recursos recuperados a favor de los trabajadores respecto de los montos reclamados en las acciones de conciliación que realiza, en cumplimiento del artículo 13, fracción III, párrafo primero, tercera norma, del Acuerdo por el que se establecen las Normas Generales de Control Interno en el ámbito de la Administración Pública Federal.</t>
    </r>
  </si>
  <si>
    <r>
      <t xml:space="preserve">08-0-14A00-07-0058-07-004. Recomendación al Desempeño. </t>
    </r>
    <r>
      <rPr>
        <sz val="9"/>
        <color indexed="8"/>
        <rFont val="Calibri"/>
        <family val="2"/>
      </rPr>
      <t>La Auditoría Superior de la Federación, con fundamento en lo establecido en los artículos 79, fracción II, párrafos tercero y quinto, de la Constitución Política de los Estados Unidos Mexicanos; 13, fracción II, 15, fracción XIV, y 88, fracción VIII, de la Ley de Fiscalización y Rendición de Cuentas de la Federación, recomienda que la Procuraduría Federal de la Defensa del Trabajo defina y establezca indicadores y parámetros para medir el porcentaje de recursos recuperados a favor de los trabajadores respecto de los montos reclamados en los juicios que promueve, en cumplimiento del artículo 13, fracción  III,  párrafo  primero,  tercera  norma,  del  Acuerdo  por  el  que  se  establecen  las  Normas Generales de Control Interno en el ámbito de la Administración Pública Federal.</t>
    </r>
  </si>
  <si>
    <r>
      <t>08-0-14A00-07-0058-07-010. Recomendación al Desempeño.</t>
    </r>
    <r>
      <rPr>
        <sz val="9"/>
        <color indexed="8"/>
        <rFont val="Calibri"/>
        <family val="2"/>
      </rPr>
      <t xml:space="preserve"> La Auditoría Superior de la Federación, con fundamento en lo establecido en los artículos 79, fracción II, párrafos tercero y quinto, de la Constitución Política de los Estados Unidos Mexicanos; 13, fracción II, 15, fracción XIV, y 88, fracción VIII, de la Ley de Fiscalización y Rendición de Cuentas de la Federación, recomienda que la Procuraduría Federal de la Defensa del Trabajo elabore un estudio sobre la productividad de su personal a fin de equilibrar las cargas de trabajo en las oficinas de las procuradurías federales en los estados y auxiliares, en cumplimiento del apartado de Rendición de Cuentas del Oficio Circular por el que se da a conocer el Código de Ética de los Servidores Públicos de la Administración Pública Federal. </t>
    </r>
  </si>
  <si>
    <t xml:space="preserve">La Procuraduría Federal de la Defensa del Trabajo adoptó del conjunto de indicadores estratégicos y de gestión sugeridos los necesarios para reflejar la información y los elementos apropiados para evaluar la eficacia, eficiencia, calidad y economía en la aplicación de los recursos presupuestarios así como la competencia de los servidores públicos </t>
  </si>
  <si>
    <t xml:space="preserve">A través de llevar a cabo las siguientes actividades: 1. La determinación de los ejes de medición: eficacia, eficiencia, economía, calidad en el servicio y la competencia de los servidores públicos. 2. La generación de un sistema de medición que contenga los indicadores, la estimación de su cálculo, la periodicidad de la medición. 3. La aprobación de dicho sistema por parte del titular del órgano Desconcentrado. 4. La aplicación de este sistema sobre los datos anuales 2010. 5. A través de esta medida se regula la medición del desempeño de los aspectos que la ASF consideró claves.   </t>
  </si>
  <si>
    <t xml:space="preserve">La Procuraduría Federal de la Defensa del Trabajo atendió la recomendación sobre las conciliaciones iniciadas, a través de la fijación de un estándar que considera los plazos y la forma más representativa de su eficiencia. La acción adoptada se incluye en el sistema de Medición de la PROFEDET, a partir de 2009, en donde ha quedado definido que el estándar de atención de las conciliaciones iniciadas es de 90%. La razón para disminuir el indicador de 100% a 90% se fundamenta en lo siguiente: · La operación es continua a lo largo del mes; cuando los asuntos se atienden pero no se desahogan en ese período, dado que el estándar para resolverlos y concluirlos es de 30 días y/o 5 sesiones, es necesario llevarles el seguimiento durante el siguiente mes. · El inicio de los asuntos depende invariablemente de las necesidades de los usuarios por lo que la institución está obligada a brindar este servicio en todo momento para cumplir con la normativa aplicable. · El inicio de los asuntos depende invariablemente de las necesidades de los usuarios por lo que la institución está obligada a brindar este servicio en todo momento para cumplir con la normativa aplicable. · Debido a que los periodos de atención no coinciden con los periodos de presentación de informes (cortes informativos mensuales), algunos asuntos presentados hacia el final del periodo necesariamente quedan pendientes de resolución, por lo que existe un diferencial de asuntos en trámite al momento de elaborar los reportes. ·          </t>
  </si>
  <si>
    <t xml:space="preserve"> El resultado de los análisis recientes sobre la aplicación del estándar corrige la asignación inicial de 100% al verse reflejado en todos los períodos de medición la misma proporción de asuntos en trámite. Considerando estos resultados, la asignación del 90% es el valor numérico al que tiende la operación institucional en este servicio, al ubicarse como valor promedio de los resultados alcanzados en los últimos años. Esta tendencia se deriva de la línea de acción que tiende a privilegiar la conciliación como forma de arreglo de los conflictos laborales individuales.             </t>
  </si>
  <si>
    <t>La Procuraduría Federal de la Defensa del Trabajo define y establece tanto el indicador como el parámetro para evaluar los resultados respecto de los Amparos atendidos, en el marco de medición de la eficiencia de las actividades institucionales.</t>
  </si>
  <si>
    <t>En el sistema de Medición de la PROFEDET se define el estándar de amparos atendidos. Esta forma de medición ha sido aplicada en los años recientes y se destacan los ejercicios 2009 y 2010.</t>
  </si>
  <si>
    <t>La Procuraduría Federal de la Defensa del Trabajo en cumplimiento de esta recomendación en cumplimiento a lo establecido en la Carta Compromiso al Ciudadano, continuará aplicando el esquema de supervisión (puntualidad y veracidad y exactitud en el registro de información) sobre las operaciones y que se llevarán a cabo dentro del sistema SIPRODET los ajustes a los calendarios anuales para considerar los días hábiles que corresponden a los plazos legales, para que sea el propio sistema el que proporcione de manera periódica y automatizada los resultados de haber aplicado las mediciones así como el grado de cumplimiento.</t>
  </si>
  <si>
    <t xml:space="preserve"> Para comprobar avances se ofrece la medición del primer trimestre  2010.    </t>
  </si>
  <si>
    <t>La Procuraduría Federal de la Defensa del Trabajo monitorea mediante indicadores en el Sistema de medición de Desempeño Institucional, el cumplimiento del programa de trabajo aprobado de las visitas de supervisión a las procuradurías federales y auxiliares</t>
  </si>
  <si>
    <t>· Obtención del Programa aprobado para el ejercicio 2009 · Registro del programa en el Sistema de Medición de PROFEDET 2009 · Informe del cumplimiento del Programa de Visitas de Supervisión.</t>
  </si>
  <si>
    <t>La Procuraduría Federal de la Defensa del Trabajo verifica que se cumpla el registro oportuno así como el seguimiento necesario para atender las observaciones que se desprenden del programa aprobado de las visitas de supervisión a las procuradurías federales y auxiliares.</t>
  </si>
  <si>
    <t xml:space="preserve"> A través de las siguientes actividades: · Actualización del procedimiento aplicable al registro y seguimiento de las observaciones que se desprenden de las Visitas de  Supervisión a las procuradurías federales y auxiliares en el Manual de Organización y Procesos 2009. · Concentrado de observaciones levantadas durante las Visitas de Supervisión realizadas para el ejercicio 2009. · Comprobación del cumplimiento de las observaciones conforme a los plazos convenidos. · Aplicación del indicador en el Sistema de Medición de la PROFEDET 2009 y 2010. · Informe de cumplimiento de deshago de las observaciones registradas en el sistema de medición de las PROFEDET 2009 y 2010.    </t>
  </si>
  <si>
    <t xml:space="preserve">Realización de un estudio sobre cargas de trabajo, mismo que queda incorporado a los indicadores en el sistema de Medición del Desempeño Institucional. </t>
  </si>
  <si>
    <t>La Procuraduría Federal de la Defensa del Trabajo definió parámetros para medir la productividad de su personal</t>
  </si>
  <si>
    <t>La Procuraduría Federal de la Defensa del Trabajo definirá y establecerá parámetros para medir la productividad de su personal.</t>
  </si>
  <si>
    <t xml:space="preserve">Realización de un estudio sobre productividad física de los servicios, a ser incorporado a los indicadores en el sistema de medición del desempeño institucional. </t>
  </si>
  <si>
    <t xml:space="preserve">          La Procuraduría Federal de la Defensa del Trabajo fortaleció sus mecanismos de registro en el Sistema Integral de la Procuraduría de la Defensa del Trabajo (SIPRODET) para garantizar la confiabilidad de las cifras reportadas anualmente en la Cuenta Pública.</t>
  </si>
  <si>
    <t>A través de: · El establecimiento de un procedimiento de cierre de operaciones que se registrará en el Manual de Organización y Procesos 2009. · La generación de un informe de Cierre de operaciones para el ejercicio 2009. · La presentación de informes del órgano desconcentrado al cierre del ejercicio.</t>
  </si>
  <si>
    <t xml:space="preserve">La Procuraduría Federal de la Defensa del Trabajo reconoce la importancia de efectuar mediciones sobre la eficacia de las actividades de su competencia, en particular en lo referente a los juicios con resolución favorable al trabajador, por lo cual elaboró un estudio el cual se adjunta para la determinación de los indicadores más apropiados para atender esta recomendación.  </t>
  </si>
  <si>
    <t>Este indicador quedó incorporado al Sistema de medición de desempeño Institucional.</t>
  </si>
  <si>
    <t>La Procuraduría Federal de la Defensa del Trabajo reconoce la importancia de efectuar mediciones sobre la eficacia de las actividades de su competencia, en particular sobre las Conciliaciones resueltas favorablemente.</t>
  </si>
  <si>
    <t xml:space="preserve">Se elaboró un estudio para la determinación de los indicadores más apropiados para atender esta recomendación sobre la eficacia de las operaciones de la Institución. Este indicador quedó incorporado al Sistema de medición de desempeño Institucional.  </t>
  </si>
  <si>
    <t xml:space="preserve">La Procuraduría Federal de la Defensa del Trabajo adoptó las medidas necesarias a fin fortalecer las acciones para mantener el nivel de cumplimiento del estándar del 95.0% y garantizar que la muestra de usuarios encuestados reflejen el su nivel de satisfacción con la calidad de los servicios de la Procuraduría, conforme a lo establecido en la Guía de Aseguramiento de la Carta Compromiso al Ciudadano. </t>
  </si>
  <si>
    <t xml:space="preserve"> Las acciones emprendidas son las siguientes:  • Mejora  y digitalización de la Cédula de Opinión.  • Establecimiento de una nueva área de Atención de Quejas.  • Actualización del Procedimiento de la Voz del Usuario.  • Supervisión de las quejas, sugerencias y comentarios conforme a este procedimiento. </t>
  </si>
  <si>
    <t>La Procuraduría Federal de la Defensa del Trabajo actualizó los Perfiles de Puestos de todo el personal.</t>
  </si>
  <si>
    <t xml:space="preserve">Se incorporó un indicador de actualización en el Sistema de Medición de Desempeño Institucional. </t>
  </si>
  <si>
    <t>Se incorporó un indicador de actualización en el Sistema de Medición de Desempeño Institucional.</t>
  </si>
  <si>
    <t>La Procuraduría Federal de la Defensa del Trabajo actualizó el Catálogo de Puestos de todo el personal.</t>
  </si>
  <si>
    <t>La Procuraduría Federal de la Defensa del Trabajo actualiza el catalogo de puestos sujetos al Servicio Profesional de Carrera.</t>
  </si>
  <si>
    <t>La Procuraduría Federal de la Defensa del Trabajo actualizó el Manual de Filosofía y Cultura Organizacional, actualmente Manual de Organización y Procesos.</t>
  </si>
  <si>
    <t>Adopción de las disposiciones que rigen en torno al cambio de denominación de Manual de Filosofía y Cultura Organizacional por el de Manual de Organización y Procesos. • Incorporación de los Programas de la Administración Pública Federal vigentes en la administración 2007 -2012. • Actualización de procedimientos internos. • Adopción de un nuevo Sistema de Medición de las Operaciones 2009  • Actualización de la Cadena de Valor.  · Identificación del Mapa de Riesgos institucional.</t>
  </si>
  <si>
    <t>ND</t>
  </si>
  <si>
    <t>Fuente: PROFEDET, Informe de las Acciones Emprendidas por la PROFEDET para atender las Recomendaciones de la ASF derivadas de la Auditoría de Desempeño No. 58.</t>
  </si>
  <si>
    <t>ND   No Disponible.</t>
  </si>
  <si>
    <t>Anexo 10. "Análisis de recomendaciones no atendidas o implementadas derivadas de diagnósticos o estudios externos o informes de auditorías de órganos de control y vigilancia".</t>
  </si>
  <si>
    <t>Recomendaciones</t>
  </si>
  <si>
    <t>Instancia Fiscalizadora</t>
  </si>
  <si>
    <t>Movimiento     Enero-Marzo 2011       (Bajas)</t>
  </si>
  <si>
    <t>Totales</t>
  </si>
  <si>
    <t>Cuadro para la Pregunta 17. Recomendaciones implementadas</t>
  </si>
  <si>
    <t>Saldo al cierre del ejercicio 2010         (A)</t>
  </si>
  <si>
    <t>Saldo al 31 de marzo de 2011                  (B)</t>
  </si>
  <si>
    <t>NA</t>
  </si>
  <si>
    <t>NA: No Aplica.</t>
  </si>
  <si>
    <t>Porcentaje implementado  C= (B) / (A)</t>
  </si>
  <si>
    <t>Porcentaje en proceso de implementación  (D)= 100-C</t>
  </si>
  <si>
    <t>PROFEDET en el Estado de Morelos</t>
  </si>
  <si>
    <t>Anexo 15 "Avance de los indicadores respecto de sus metas"</t>
  </si>
  <si>
    <t>Nivel de Objetivo</t>
  </si>
  <si>
    <t>Nombre del Indicador</t>
  </si>
  <si>
    <t>Justificación</t>
  </si>
  <si>
    <t>Fin</t>
  </si>
  <si>
    <t>Propósito</t>
  </si>
  <si>
    <t>Componentes</t>
  </si>
  <si>
    <t>Actividades</t>
  </si>
  <si>
    <t>Anexo 5. Indicadores</t>
  </si>
  <si>
    <t>Método de Cálculo</t>
  </si>
  <si>
    <t>Claro</t>
  </si>
  <si>
    <t>Relevante</t>
  </si>
  <si>
    <t>Económico</t>
  </si>
  <si>
    <t>Monitoreable</t>
  </si>
  <si>
    <t>Adecuado</t>
  </si>
  <si>
    <t>Definición</t>
  </si>
  <si>
    <t>Unidad de Medida</t>
  </si>
  <si>
    <t>Frecuencia de Medición</t>
  </si>
  <si>
    <t>Línea base</t>
  </si>
  <si>
    <t>Metas</t>
  </si>
  <si>
    <t>Comportamiento del Indicador</t>
  </si>
  <si>
    <t>(Número de conciliaciones y mediaciones con resolución favorable para el trabajador/ Número de conciliaciones y mediaciones concluidas)*100</t>
  </si>
  <si>
    <t>Sí</t>
  </si>
  <si>
    <t>No</t>
  </si>
  <si>
    <t>(Número de juicios patrocinados por la PROFEDET con resolución favorable para el trabajador/ Número de juicios concluidos)*100</t>
  </si>
  <si>
    <t>Conclusión de conflictos laborales reportados por la población objetivo</t>
  </si>
  <si>
    <t>(Número total de servicios concluidos/ Número total de servicios proporcionados en el período del reporte)*100</t>
  </si>
  <si>
    <t>1. Porcentaje de los servicios de asesoría y orientación laboral otorgados en no más de 15 minutos después del registro</t>
  </si>
  <si>
    <t>(Número de servicios de asesoría y orientación laboral otorgados en no más de 15 minutos después del registro/ Número total de servicios de asesoría proporcionados en el período del reporte)*100</t>
  </si>
  <si>
    <t>2. Porcentaje de servicios de conciliación y mediación laboral proporcionados</t>
  </si>
  <si>
    <t>(Número total de servicios de conciliación y mediación laboral proporcionados en un tiempo de respuesta de 30 días hábiles contados a partir de la fecha de solicitud del servicio y hasta en cinco audiencias/ Número total de servicios de conciliación y mediación laboral iniciados en el período del reporte)*100</t>
  </si>
  <si>
    <t>3. Porcentaje de demandas de juicios interpuestas ante la Junta Federal de Conciliación y Arbitraje en no más de 30 días hábiles contados a partir de la integración del expediente</t>
  </si>
  <si>
    <t>(Número de servicios de conciliación y concluidos/ Número total de servicios proporcionados en el período del reporte)*100</t>
  </si>
  <si>
    <t>4. Porcentaje de demandas de amparo interpuestas ante la autoridad en no más de 15 días hábiles a partir del día siguiente en que haya surtido efectos la notificación del laudo</t>
  </si>
  <si>
    <t>(Número de demandas de amparo interpuestas en no más de 15 días hábiles contados a partir del día siguiente en que haya surgido efecto la notificación del laudo/ Número total de demandas interpuestas en el período del reporte)*100</t>
  </si>
  <si>
    <t>1. Cumplimiento de Programa en el servicio de asesoría</t>
  </si>
  <si>
    <t>Suma aritmética de los servicios de orientación y asesoría proporcionados en el período de reporte</t>
  </si>
  <si>
    <t>2. Cumplimiento de Programa en el servicio de conciliación y mediación laboral</t>
  </si>
  <si>
    <t>Suma aritmética de los asuntos de conciliación y mediación laboral proporcionados en el período de reporte</t>
  </si>
  <si>
    <t>Suma aritmética de las demandas de juicio laboral interpuestas en el período de reporte</t>
  </si>
  <si>
    <t>4. Cumplimiento de Programa de amparos</t>
  </si>
  <si>
    <t>Suma aritmética de amparos interpuestosante la autoridad correspondiente en el período de reporte</t>
  </si>
  <si>
    <t>Avance (%)</t>
  </si>
  <si>
    <t>1. Resolución de la conflictividad laboral de competencia federal a través de conciliaciones y mediaciones promovidas por la PROFEDET</t>
  </si>
  <si>
    <t>2. Resolución de la conflictividad laboral de competencia federal a través de juicios promovidos por la PROFEDET</t>
  </si>
  <si>
    <t>3. Cumplimiento de Programa de demandas de juicio laboral</t>
  </si>
  <si>
    <t>Mensual</t>
  </si>
  <si>
    <t>Porcentaje</t>
  </si>
  <si>
    <t>Concretar negociaciones amistosas depende de la conflictividad laboral que se presenta, ya que por su naturaleza jurídica no siempre son susceptibles de conciliar o no es posible persuadir al trabajador de llegar a un acuerdo en su queja o reclamo laboral.(*)</t>
  </si>
  <si>
    <t>Total</t>
  </si>
  <si>
    <t>Meta</t>
  </si>
  <si>
    <t>Orientada a impulsar el desempeño</t>
  </si>
  <si>
    <t>Factible</t>
  </si>
  <si>
    <t>Propuesta de mejora de la Meta</t>
  </si>
  <si>
    <t>3. Porcentaje de demandas de juicios interpuestas ante la Junta Federal de Conciliación y Arbitraje en no más de 50 días hábiles contados a partir de la integración del expediente</t>
  </si>
  <si>
    <t>Solo se hace aquí referencia a que, aún habiéndose alcanzado la meta anual de 95.0% en el ejercicio 2010, el margen de 30 días del indicador fue ampliado a 50 días en la meta anual para el Ejercicio 2011</t>
  </si>
  <si>
    <t>Nombre del programa</t>
  </si>
  <si>
    <t>Modalidad</t>
  </si>
  <si>
    <t>Dependencia/ Entidad</t>
  </si>
  <si>
    <t>Población Objetivo</t>
  </si>
  <si>
    <t>Tipo de Apoyo</t>
  </si>
  <si>
    <t>Cobertura Geográfica</t>
  </si>
  <si>
    <t>Fuentes de Información</t>
  </si>
  <si>
    <t>¿Con cuáles programas federales coincide?</t>
  </si>
  <si>
    <t>¿Con cuáles programas federales se complementa?</t>
  </si>
  <si>
    <t>Procuración de Justicia Laboral</t>
  </si>
  <si>
    <t>E Prestación de Servicios Públicos</t>
  </si>
  <si>
    <t>Los servicios de procuración de justicia laboral garantizan su terminación en un ambiente de seguridad y certeza jurídica para las trabajadoras y trabajadores, sus beneficiarios y sindicatos</t>
  </si>
  <si>
    <t>Trabajadores del ámbito federal, sus beneficiarios y sindicatos</t>
  </si>
  <si>
    <t>Nacional</t>
  </si>
  <si>
    <t>Impartición de Justicia Laboral</t>
  </si>
  <si>
    <t>Las empresas privadas, de competencia federal, y los organismos descentralizados, cuyos conflicto laborales conoce la JFCA, operan de manera continua al resolver sus diferencias laborales de carácter individual y colectivo, a través del diálogo y la conciliación.</t>
  </si>
  <si>
    <t>Empresas privadas, de competencia federal y organismos descentralizados</t>
  </si>
  <si>
    <t>Asesoría y Representación Jurídica</t>
  </si>
  <si>
    <t>(**) Kurczyn, Patricia, citada por Carolina Ortiz Porras, en: La Procuración de Justicia en Materia Laboral.</t>
  </si>
  <si>
    <t>SHCP, Avance Físico Enero-Septiembre de Indicadores Aprobados en el PEF 2011.</t>
  </si>
  <si>
    <t>(*) Plan Nacional de Desarrollo 2007-2012, Estrategia 4.4.</t>
  </si>
  <si>
    <t>MIR del programa dada de alta en la SHCP.</t>
  </si>
  <si>
    <t>No se identifican coincidencias</t>
  </si>
  <si>
    <t>P. Potencial</t>
  </si>
  <si>
    <t>P. Objetivo</t>
  </si>
  <si>
    <t>P. Atendida</t>
  </si>
  <si>
    <t>Tipo de Población</t>
  </si>
  <si>
    <t>(P.A. *100)/ P.O.</t>
  </si>
  <si>
    <t>Número de Servicios</t>
  </si>
  <si>
    <t>Diseño</t>
  </si>
  <si>
    <t>Fortaleza y Oportunidad</t>
  </si>
  <si>
    <t>Debilidad o Amenaza</t>
  </si>
  <si>
    <t>Fortaleza y Oportunidad/ Debilidad o Amenaza</t>
  </si>
  <si>
    <t>Referencia (Pregunta)</t>
  </si>
  <si>
    <t>Recomendación</t>
  </si>
  <si>
    <t>Tema de Evaluación:</t>
  </si>
  <si>
    <t>Anexo 17. “Principales Fortalezas, Oportunidades, Debilidades, Amenazas y Recomendaciones”</t>
  </si>
  <si>
    <t>Planeación y Orientación a Resultados</t>
  </si>
  <si>
    <t>Cobertura y Focalización</t>
  </si>
  <si>
    <t>Operación</t>
  </si>
  <si>
    <t>Percepción de la Población Atendida</t>
  </si>
  <si>
    <t>Medición de Resultados</t>
  </si>
  <si>
    <t>Tema</t>
  </si>
  <si>
    <t>Percepción de la Población atendida</t>
  </si>
  <si>
    <t>Resultados</t>
  </si>
  <si>
    <t>Valoración Final</t>
  </si>
  <si>
    <t>Nivel</t>
  </si>
  <si>
    <t xml:space="preserve">
MENOR</t>
  </si>
  <si>
    <t xml:space="preserve">
18-24</t>
  </si>
  <si>
    <t xml:space="preserve">
25 - 30</t>
  </si>
  <si>
    <t xml:space="preserve">
31 - 40</t>
  </si>
  <si>
    <t xml:space="preserve">
41 -59</t>
  </si>
  <si>
    <t xml:space="preserve">
MAYOR 60</t>
  </si>
  <si>
    <t xml:space="preserve">
SUBTOTAL</t>
  </si>
  <si>
    <t xml:space="preserve">
18 - 24</t>
  </si>
  <si>
    <t xml:space="preserve">
41 - 59</t>
  </si>
  <si>
    <t xml:space="preserve">
25 -30</t>
  </si>
  <si>
    <t xml:space="preserve">
41-59</t>
  </si>
  <si>
    <t xml:space="preserve">
TOTAL</t>
  </si>
  <si>
    <t>ACAPULCO</t>
  </si>
  <si>
    <t>AGUASCALIENTES</t>
  </si>
  <si>
    <t>CAMPECHE</t>
  </si>
  <si>
    <t>CANANEA</t>
  </si>
  <si>
    <t>CANCUN, Q. ROO</t>
  </si>
  <si>
    <t>CD. DEL CARMEN</t>
  </si>
  <si>
    <t>CD. JUAREZ</t>
  </si>
  <si>
    <t>CD. VICTORIA</t>
  </si>
  <si>
    <t>COATZACOALCOS</t>
  </si>
  <si>
    <t>COLIMA</t>
  </si>
  <si>
    <t>CUERNAVACA</t>
  </si>
  <si>
    <t>CULIACAN</t>
  </si>
  <si>
    <t>CHETUMAL</t>
  </si>
  <si>
    <t>CHIHUAHUA</t>
  </si>
  <si>
    <t>DURANGO</t>
  </si>
  <si>
    <t>ENSENADA</t>
  </si>
  <si>
    <t>GUADALAJARA</t>
  </si>
  <si>
    <t>GUANAJUATO</t>
  </si>
  <si>
    <t>GUAYMAS</t>
  </si>
  <si>
    <t>HERMOSILLO</t>
  </si>
  <si>
    <t>JALAPA</t>
  </si>
  <si>
    <t>LA PAZ</t>
  </si>
  <si>
    <t>MAZATLAN</t>
  </si>
  <si>
    <t>MERIDA</t>
  </si>
  <si>
    <t>MEXICALI</t>
  </si>
  <si>
    <t>MONTERREY</t>
  </si>
  <si>
    <t>MORELIA</t>
  </si>
  <si>
    <t>OAXACA</t>
  </si>
  <si>
    <t>ORIZABA</t>
  </si>
  <si>
    <t>PACHUCA</t>
  </si>
  <si>
    <t>POZA RICA</t>
  </si>
  <si>
    <t>PUEBLA</t>
  </si>
  <si>
    <t>QUERETARO</t>
  </si>
  <si>
    <t>REYNOSA</t>
  </si>
  <si>
    <t>SALTILLO</t>
  </si>
  <si>
    <t>SAN LUIS POTOSI</t>
  </si>
  <si>
    <t>TAMPICO</t>
  </si>
  <si>
    <t>TEPIC</t>
  </si>
  <si>
    <t>TIJUANA</t>
  </si>
  <si>
    <t>TLAXCALA</t>
  </si>
  <si>
    <t>TOLUCA</t>
  </si>
  <si>
    <t>TORREON</t>
  </si>
  <si>
    <t>TUXTLA GTEZ.</t>
  </si>
  <si>
    <t>VERACRUZ</t>
  </si>
  <si>
    <t>VILLAHERMOSA</t>
  </si>
  <si>
    <t>ZACATECAS</t>
  </si>
  <si>
    <t>NUEVA ROSITA</t>
  </si>
  <si>
    <t>SUBTOTALES</t>
  </si>
  <si>
    <t>TOTALES</t>
  </si>
  <si>
    <t>Aumento y concentración de solicitantes en forma inesperada; petición de los usuarios de los servicios en oficinas centrales para que se revisara su documentación previamente. Esta situación incrementó el tiempo de atención requerido.</t>
  </si>
  <si>
    <t>Aumento de las cargas de trabajo generada por la atención de solicitudes de devolución de las cuentas de retiro y las demandas de ex trabajadores de la extinta Compañía de Luz y Fuerza del Centro.</t>
  </si>
  <si>
    <t>Incremento resultado de materializar el crecimiento de la demanda de los servicios previos, como los de asesoría y conciliación, por motivos de conflicto asociados a la devolución de aportaciones.</t>
  </si>
  <si>
    <t>Incremento de los trabajadores cuyo reclamo de derechos estuvo asociado a sus aportaciones y prestaciones sociales, principalmente.</t>
  </si>
  <si>
    <t>No.</t>
  </si>
  <si>
    <t>Área  responsable</t>
  </si>
  <si>
    <t>Fecha de Término</t>
  </si>
  <si>
    <t>Resultados esperados</t>
  </si>
  <si>
    <t>Identificación del documento probatorio</t>
  </si>
  <si>
    <t>Observaciones</t>
  </si>
  <si>
    <t>(***) PROFEDET, Análisis FODA, Enero de 2010.</t>
  </si>
  <si>
    <t>Junta Federal de Conciliación y Arbitraje (JFCA)</t>
  </si>
  <si>
    <t>Procuraduría de Defensa del Trabajo (PROFEDET)</t>
  </si>
  <si>
    <t>Ambos programas están alineados con el objetivo estratégico de Contribuir a preservar la paz laboral y el equilibrio entre los factores de la producción(*), en ambos casos, de competencia federal. Es importante mencionar que la procuración de Justicia es diferente de la Impartición de Justicia, pues se considera que la primera "...es una etapa de la administración de la justicia, a cargo de órganos estatales jurídicamente  facultados para ello, que cuidan que la impartición de la misma se ralice con los medios jurídicos pertinentes y atendiendo a sus objetivos"(**).                                                                                                      "La interacción del programa con la JFCA se tiene desde el inicio de la interposición de la demanda, las audiencias, el desahogo de pruebas y el fallo o laudo correspondiente. En las distintas etapas, como lo señalan los procedimientos normativos correspondientes, se hace necesario sostener acercamientos e intercambio, a fin de administar la justicia con apego a la legalidad y ofrecer reultados que garantizan la certeza jurídica durante el estado procesal y mantener plena vigencia del derecho laboral ante la sociedad".(***)</t>
  </si>
  <si>
    <t>Se da seguimiento puntual a los indicadores que miden el cumplimiento de la Carta Compromiso al Ciudadano.</t>
  </si>
  <si>
    <t>Actualizar los conceptos de población Potencial, población Objetivo y población Atendida utilizados en los programas de trabajo anuales, conforme a los criterios metodológicos vigentes .</t>
  </si>
  <si>
    <t>No se tiene identificado con precisión el año de inicio del "Programa E002 Procuración de Justicia Laboral", como tal.</t>
  </si>
  <si>
    <t>Productos y/o Evidencias</t>
  </si>
  <si>
    <t>ASF, Oficio OAEPI-0704/ 2010 de la Oficina del Auditor Especial de Planeación e Información, del 12 de julio de 2010.</t>
  </si>
  <si>
    <t>12 julio 2010</t>
  </si>
  <si>
    <t>Recomendación atendida</t>
  </si>
  <si>
    <t>ASF, 08-0-14A00-07-0058-07-001. Incluir en el Sistema de Evaluación del Desempeño los indicadores estratégios y de gestión que contengan la información y los elementos necesarios para evaluar la eficacia en la prevención de conflictos laborales y protección de los derechos de los trabajadores, la economía en la aplicación de los recursos presupuestarios y la competencia de los servidores públicos en la entidad fiscalizada, en cumplimiento del artículo 24, fracción I, de la Ley Federal de Presupuesto y Responsabilidad Hacendaria.</t>
  </si>
  <si>
    <t>ASF, 08-0-14A00-07-0058-07-002. Cumplir con el estándar de atender el 100.0% de las conciliaciones inciadas, en cumplimiento del artículo 45, párrafo primero, de la Ley Federal de Presupuesto y Responsabilidad Hacendaria.</t>
  </si>
  <si>
    <t>ASF, 08-0-14A00-07-0058-07-003. Definir y establecer indicadores y parámetros para medir el porcentaje de recursos recuperados a favor de los trabajadores respecto de los momtos reclamados en las acciones de conciliación que realiza, en cumplimiento del artículo 13, fracción III, párrafo primero, tercera norma, del Acuerdo por el que se establecen las Normas Generales de Control Interno en el ámbito de la Administración Pública Federal.</t>
  </si>
  <si>
    <t>ASF, 08-0-14A00-07-0058-07-004. Definir y establecer indicadores y parámetros para medir el porcentaje de recursos recuperados a favor de los trabajadores respecto de los momtos reclamados en los juicios que promueve, en cumplimiento del artículo 13, fracción III, párrafo primero, tercera norma, del Acuerdo por el que se establecen las Normas Generales de Control Interno en el ámbito de la Administración Pública Federal.</t>
  </si>
  <si>
    <t>ASF, 08-0-14A00-07-0058-07-005. Definir y establecer indicadores y parámetros para medir el porcentaje de recursos recuperados a favor de los trabajadores respecto de los amparos atendidos, en cumplimiento del artículo 13, fracción III, párrafo primero, tercera norma, del Acuerdo por el que se establecen las Normas Generales de Control Interno en el ámbito de la Administración Pública Federal.</t>
  </si>
  <si>
    <t>ASF, 08-0-14A00-07-0058-07-006. doptar las medidas necesarias a fin de que se cumplan los estándares establecidos para la oportunidad en la interposición de demandas, para la conciliación y para la atención de asesoría, en cumplimiento de la Carta Compromiso al Ciudadano vigente, suscrita por el Titular de la PROFEDET.</t>
  </si>
  <si>
    <t>ASF, 08-0-14A00-07-0058-07-007. Adoptar las medidas necesarias a fin de que se cumplan con el programa de trabajo de las visitas de supervisión a las procuradurías federales en los estados y auxiliares, en cumplimiento del artículo 45, párrafo primero, de la Ley Federal de Presupuesto y Responsabilidad Hacendaria.</t>
  </si>
  <si>
    <t>ASF, 08-0-14A00-07-0058-07-008. Adoptar las medidas necesarias a fin de que se registren oportunamente las observaciones que se hagan con motivo de las visitas de supervisión en el sistema interno de indicadores y se les dé seguimiento hasta su total conclusión, en cumplimiento del artículo 33 de la Ley General de Contabilidad Gubernamental.</t>
  </si>
  <si>
    <t>ASF, 08-0-14A00-07-0058-07-009. Definir y establecer parámetros para medir la productividad de su personal, en cumplimiento del apartado de Rendición de Cuentas del Oficio Circular por el que se da a conocer el Código de Ética de los Servidores Públicos de la Admiistración Pública Federal.</t>
  </si>
  <si>
    <t>ASF, 08-0-14A00-07-0058-07-010.Elaborar un estudio sobre la productividad de su personal  a fin de equilibrar las cargas de trabajo en las oficinas de las procuradurías federales en los estados y auxiliares, en cumplimiento del apartado de Rendición de Cuentas del Oficio Circular por el que se da a conocer el Código de Ética de los Servidores Públicos de la Admiistración Pública Federal.</t>
  </si>
  <si>
    <t>ASF, 08-0-14A00-07-0058-07-011. Adoptar las medidas necesarias a fin de fortalecer sus mecanismos de registro en el SIPRODET para garantizar la confiabilidad de las cifras reportadas anualmente en la Cuenta Pública, en cumplimiento del artículo 33 de la Ley General de Contabilidad Gubernamental.</t>
  </si>
  <si>
    <t>ASF, 08-0-14A00-07-0058-07-012. Instrumentar las acciones necesarias con objeto de asociar el presupuesto original y ejercido en cada uno de los servicios de asesoría, conciliación y representación jurídica laboral, en cumplimiento de los artículos 2 y 19, fracciones II y IV de la Ley General de Contabilidad Gubernamental.</t>
  </si>
  <si>
    <t>ASF, 08-0-14A00-07-0058-07-013. Adoptar las medidas necesarias con objeto de a fin de cumplir con el estándar de que el 95.0% de los usuarios encuestados estén satisfechos con los servicios de la procuraduría, en cumplimiento del numeral 3.2 , Medir los estándares de servicio de la Guía de Aseguramiento de la Carta Compromiso al Ciudadano.</t>
  </si>
  <si>
    <t>ASF, 08-0-14A00-07-0058-07-014. Instrumentar las medidas necesarias con objeto de que el personal de nuevo ingreso cumpla con los requisitos de los perfiles de puestos vigentes, en cumplimiento del artículo 26 de la Ley del Servicio Profesional de Carrera en la Administración Pública Federal.</t>
  </si>
  <si>
    <t>ASF, 08-0-14A00-07-0058-07-015. Adoptar las medidas necesarias a fin de que se actualice su catálogo de puestos, en cumplimiento del artículo 22 de la Ley del Servicio Profesional de Carrera en la Administración Pública Federal.</t>
  </si>
  <si>
    <t>ASF, 08-0-14A00-07-0058-07-016. Cumplir con el programa de incorporación de su personal al Servicio Profesional de Carrera, de conformidad con el artículo 45, párrafo primero, de la Ley Federal de Presupuesto y Responsabilidad Hacendaria.</t>
  </si>
  <si>
    <t>ASF, 08-0-14A00-07-0058-07-017. Actualizar el Manual de Filosofía y Cultura Organizacional, en cumplimiento de los artículos 6, fracción IX del Reglamento Interior de la STPS, y 12, fracción XXI, del Reglamento de la PROFEDET.</t>
  </si>
  <si>
    <t>OIC en la STPS, Revisión de Control 04/2010. Llevar a cabo las promociones respectivas de los juicios laborales ante las Juntas Especiales Nos. 17 y 18 de la Federal de Conciliación y Arbitraje, a fin de concluirlos y abatir el rezago, así como evitar la recurrencia de las situaciones observadas.</t>
  </si>
  <si>
    <t>Procuraduría de la Defensa del Trabajo en Guadalajara, Jal.</t>
  </si>
  <si>
    <t>Procuraduría General</t>
  </si>
  <si>
    <t>Disminución en el rezago de expedientes  de los juicios laborales</t>
  </si>
  <si>
    <t>1415</t>
  </si>
  <si>
    <t>2505</t>
  </si>
  <si>
    <t>3306</t>
  </si>
  <si>
    <t>5902</t>
  </si>
  <si>
    <t>Anexo 6. Metas del Programa</t>
  </si>
  <si>
    <t>Anexo 7. Complementariedad y coincidencias entre programas federales</t>
  </si>
  <si>
    <t>Anexo 11. "Evolución de la Cobertura"</t>
  </si>
  <si>
    <t>No aplica.</t>
  </si>
  <si>
    <t>Número de trabajadores</t>
  </si>
  <si>
    <t>N.D.</t>
  </si>
  <si>
    <t>N.D.: No disponible.</t>
  </si>
  <si>
    <t>2007 (1)</t>
  </si>
  <si>
    <t>2008 (2)</t>
  </si>
  <si>
    <t>2009 (3)</t>
  </si>
  <si>
    <t>2010 (4)</t>
  </si>
  <si>
    <t>2011 (5)</t>
  </si>
  <si>
    <t>(1) Información Institucional del Órgano Desconcentrado 2007 (Asesorías concluidas más acciones de Conciliación , Juicios Laborales y Amparos concluidos favorablemente).</t>
  </si>
  <si>
    <t>(2) Información Institucional del Órgano Desconcentrado 2008 (Asesorías concluidas más acciones de Conciliación , Juicios Laborales y Amparos concluidos favorablemente).</t>
  </si>
  <si>
    <t>(3) Información Institucional del Órgano Desconcentrado 2009 (Asesorías concluidas más acciones de Conciliación , Juicios Laborales y Amparos concluidos favorablemente).</t>
  </si>
  <si>
    <t xml:space="preserve">a. Directos: </t>
  </si>
  <si>
    <t xml:space="preserve">b. Indirectos: </t>
  </si>
  <si>
    <t>i.    Gasto derivado de los subsidios monetarios y/o no monetarios entregados a la población atendida.</t>
  </si>
  <si>
    <t>ii. Gasto en personal para la realización del programa.</t>
  </si>
  <si>
    <t>Mantenimiento y Conservación de Mobiliario y Equipo de Administración</t>
  </si>
  <si>
    <t>Mantenimiento y Conservación de Bienes Informáticos</t>
  </si>
  <si>
    <t>Mantenimiento y Conservación de Maquinaria y Equipo</t>
  </si>
  <si>
    <t>Mantenimiento y Conservación de Inmuebles</t>
  </si>
  <si>
    <t>Servicio de Lavandería, Limpieza, Higiene y Fumigación</t>
  </si>
  <si>
    <t>Mantenimiento y Conservación de Vehículos terrestres, aéreos, marítimos, lacustres y fluviales</t>
  </si>
  <si>
    <t>Partida</t>
  </si>
  <si>
    <t>Concepto</t>
  </si>
  <si>
    <t xml:space="preserve">Ayudas, Otras Erogaciones y Pensiones: </t>
  </si>
  <si>
    <t>Sueldos Base</t>
  </si>
  <si>
    <t>Sueldos Base al Personal eventual</t>
  </si>
  <si>
    <t>Prima Quincenal por Años de Servicios Efectivos Prestados</t>
  </si>
  <si>
    <t>Primas deVacaciones y Dominical</t>
  </si>
  <si>
    <t>Gratificación de Fin de Año</t>
  </si>
  <si>
    <t>Remuneraciones por Horas Extraordinarias</t>
  </si>
  <si>
    <t>Compensaciones Adicionales por Servcios Especiales</t>
  </si>
  <si>
    <t>Compensación por Actualización y Formación Académica</t>
  </si>
  <si>
    <t>Aportaciones al ISSSTE</t>
  </si>
  <si>
    <t>Aportaciones al FOVISSSTE</t>
  </si>
  <si>
    <t>Cuotas para el Seguro de Vida del Personal Civil</t>
  </si>
  <si>
    <t>Cuotas para el Seguro de Gastos Médicos del Personal Civil</t>
  </si>
  <si>
    <t>Cuotas para el Seguro de Separación Individualizado</t>
  </si>
  <si>
    <t>Cuotas para el Seguro Colectivo de Retiro</t>
  </si>
  <si>
    <t>Aportaciones al Sistema de Ahorro para el Retiro</t>
  </si>
  <si>
    <t>Aportaciones al Seguro de Cesantía en Edad Avanzada y Vejez</t>
  </si>
  <si>
    <t>Depósitos para el Ahorro Solidario</t>
  </si>
  <si>
    <t>Prestaciones de Retiro</t>
  </si>
  <si>
    <t>Prestaciones Establecidas por Condiciones Generales de Trabajo o Contratos Colectivos de TrabajoO</t>
  </si>
  <si>
    <t>Compensación Garantizada</t>
  </si>
  <si>
    <t>Asignaciones Adicionales al Sueldo</t>
  </si>
  <si>
    <t>Otras Prestaciones</t>
  </si>
  <si>
    <t>Estímulos al Personal Operativo</t>
  </si>
  <si>
    <t>Incrementos a las Percepciones</t>
  </si>
  <si>
    <t>Otras Medidas de Carácter Laboral y Económicas</t>
  </si>
  <si>
    <t>Previsiones para Aportaciones al ISSSTE</t>
  </si>
  <si>
    <t>Previsiones para Aportaciones al FOVISSSTE</t>
  </si>
  <si>
    <t>Previsiones para Aportaciones al Fondo de Ahorro para el Retiro</t>
  </si>
  <si>
    <t>Previsiones para Aportaciones al Seguro de Cesantía en Edad Avanzada y Vejez</t>
  </si>
  <si>
    <t>Previsiones para los Depósitos al Ahorro Solidario</t>
  </si>
  <si>
    <t>Mobiliario</t>
  </si>
  <si>
    <t>Equipo de Administración</t>
  </si>
  <si>
    <t>Equipo Educacional y Recreativo</t>
  </si>
  <si>
    <t>Equipos y Aparatos de Comunicaciones y  Telecomunicaciones</t>
  </si>
  <si>
    <t>Bienes Informáticos</t>
  </si>
  <si>
    <t>Vehículos y Equipos terrestres, aéreos, marítimos, lacustres, fluviales destinados a Servicios Administrativos</t>
  </si>
  <si>
    <t>Equipo Médico y de Laboratorio</t>
  </si>
  <si>
    <t>Instrumental Médico y de Laboratorio</t>
  </si>
  <si>
    <t>Otros Bienes Muebles</t>
  </si>
  <si>
    <t>Materiales y Útiles de Oficina</t>
  </si>
  <si>
    <t>Material de Limpieza</t>
  </si>
  <si>
    <t>Materiales y Útiles de Impresión y Reproducción</t>
  </si>
  <si>
    <t>Materiales y Útiles para el Procesamiento en Equipos y Bienes Informáticos</t>
  </si>
  <si>
    <t>Material para Información en Actividades de Investigación Científica y Tecnológica</t>
  </si>
  <si>
    <t>Productos Alimenticios para el Personal en las Instalaciones de las Dependencias y Entidades</t>
  </si>
  <si>
    <t>Productos  Alimenticios para el Personal Derivado de Actividades Extraordinarias</t>
  </si>
  <si>
    <t>Refacciones, Accesorios y Herramientas</t>
  </si>
  <si>
    <t>Refacciones y  Accesorios para Equipo de Cómputo</t>
  </si>
  <si>
    <t>Utensilios para el Servicio de Alimentación</t>
  </si>
  <si>
    <t>Materiales de Construcción</t>
  </si>
  <si>
    <t>Estructuras y Manufacturas</t>
  </si>
  <si>
    <t>Materiales Complementarios</t>
  </si>
  <si>
    <t>Material Eléctrico y Electrónico</t>
  </si>
  <si>
    <t>Medicinas y Productos Farmacéuticos</t>
  </si>
  <si>
    <t xml:space="preserve">Materiales  Accesorios y Suministros Médicos </t>
  </si>
  <si>
    <t>Vestuario, Uniformes y Blancos</t>
  </si>
  <si>
    <t>Prendas de Protección Personal</t>
  </si>
  <si>
    <t>Servicio Postal</t>
  </si>
  <si>
    <t>Servicio Telegráfico</t>
  </si>
  <si>
    <t>Servicio Telefónico Convencional</t>
  </si>
  <si>
    <t>Servicio de Telefonía Celular</t>
  </si>
  <si>
    <t>Servicio de Energía Eléctrica</t>
  </si>
  <si>
    <t>Servicio de Agua</t>
  </si>
  <si>
    <t>Servicios de Telecomunicaciones</t>
  </si>
  <si>
    <t>Servicios de Conducción de Señales Analógicas y Digitales</t>
  </si>
  <si>
    <t>Arrendamiento de Edificios y LocalesS</t>
  </si>
  <si>
    <t>Arrendamiento de Maquinaria y Equipo</t>
  </si>
  <si>
    <t>Arrendamiento de Bienes Informáticos</t>
  </si>
  <si>
    <t>Servicio de Informática</t>
  </si>
  <si>
    <t>Estudios e Investigaciones</t>
  </si>
  <si>
    <t>Fletes y Maniobras</t>
  </si>
  <si>
    <t>Servicios Bancarios y Financieros</t>
  </si>
  <si>
    <t>Seguros de Bienes Patrimoniales</t>
  </si>
  <si>
    <t>Otros Impuestos y Derechos</t>
  </si>
  <si>
    <t>Patentes, Regalías y Otros</t>
  </si>
  <si>
    <t>Servicios de Vigilancia</t>
  </si>
  <si>
    <t>Otros Servicios Comerciales</t>
  </si>
  <si>
    <t>Subcontratación de Servicios con Terceros</t>
  </si>
  <si>
    <t>Impuestos sobre Nóminas</t>
  </si>
  <si>
    <t>Impresión y Elaboración de Material Informativo derivado de la Operación y Administración de las Dependencias y Entidades</t>
  </si>
  <si>
    <t>Información en Medios Masivos derivada de la Operación y Administración de las Dependencias y Entidades</t>
  </si>
  <si>
    <t>Difusión de Mensajes sobre Programas y Actividades Gubernamentales</t>
  </si>
  <si>
    <t>Gastos de Orden Social</t>
  </si>
  <si>
    <t>Pasajes Nacionales para Servidores Públicos de Mando en el Desempeño de Comisiones y Funciones Oficiales</t>
  </si>
  <si>
    <t>Viáticos Nacionales para Servidores Públicos en el Desempeño de Funciones Oficiales</t>
  </si>
  <si>
    <t>Instalación del Personal Federal</t>
  </si>
  <si>
    <t>Gastos para Alimentación de Servidores Públicos de Mando</t>
  </si>
  <si>
    <t>Participaciones en Órganos de Gobierno</t>
  </si>
  <si>
    <t>Penas, Multas, Accesorios y Actualizaciones</t>
  </si>
  <si>
    <t>Pago de Liquidaciones</t>
  </si>
  <si>
    <t>Otras Asesorías para la Operación de Programas</t>
  </si>
  <si>
    <t>Servicios para Capacitación a Servidores Públicos</t>
  </si>
  <si>
    <t>Congresos y Convenciones</t>
  </si>
  <si>
    <t>Pasajes Nacionales para Labores en Campo y Supervisión</t>
  </si>
  <si>
    <t>Combustibles, Lubricantes y Aditivos para vehículos terrestres, aéreos, marítimos, lacustres y fluviales destinados a Servicios Administrativos</t>
  </si>
  <si>
    <t>Combustibles, Lubricantes y Aditivos para vehículos terrestres, aéreos, marítimos, lacustres y fluviales asignados a Servicio Público</t>
  </si>
  <si>
    <t>A. Gastos en Operación:</t>
  </si>
  <si>
    <t>B. Gastos en mantenimiento:</t>
  </si>
  <si>
    <t xml:space="preserve">C. Gastos en capital: </t>
  </si>
  <si>
    <t xml:space="preserve">D. Gasto Unitario: </t>
  </si>
  <si>
    <t>Anexo 14. "Gastos desglosados"</t>
  </si>
  <si>
    <t>Anexo 14. "Gastos desglosados"(Versión para pregunta 38)</t>
  </si>
  <si>
    <t>Presupuesto Ejercido</t>
  </si>
  <si>
    <t>Pregunta 41. valor definitivo de los indicadores</t>
  </si>
  <si>
    <t>Valor Definitivo</t>
  </si>
  <si>
    <t>Meta             2012</t>
  </si>
  <si>
    <t>Línea Base (2007)</t>
  </si>
  <si>
    <t>Propuesta de mejora para la formulación del problema: “Mínima certeza jurídica de la procuración de justicia laboral de competencia federal para las trabajadoras y los trabajadores, sus beneficiarios y sus sindicatos.”</t>
  </si>
  <si>
    <t>Diseño consistente y orientado a resultados.</t>
  </si>
  <si>
    <t>Experiencia acumulada operando en el ámbito  del PbR y del SED.</t>
  </si>
  <si>
    <t>Área de oportunidad en accesibilidad más ágil a cierta información en la página de Internet del rpograma</t>
  </si>
  <si>
    <t>Proceso de construcción de la MIR: Árbol del Problema, sintaxis no actualizada</t>
  </si>
  <si>
    <t xml:space="preserve">Los dos indicadores de Fin, si bien corresponden exactamente a los indicadores sectoriales del Plan Sectorial de Trabajo y Previsión Social, miden objetivos no estratégicos, alcanzables en el corto plazo. De hecho, en sus fichas técnicas se indica que la periodicidad de su medición es mensual. </t>
  </si>
  <si>
    <t>En dos de los indicadores de Componentes.  el valor de la Línea Base es superior a la Meta sexenal, tratándose de indicadores con comportamiento ascendente.</t>
  </si>
  <si>
    <t>Se recomienda revisar y actualizar esta situación.</t>
  </si>
  <si>
    <t>El método de cálculo de los cuatro indicadores de Actividades consiste en una sumatoria, no correspondiendo a los criterios establecidos para el cálculo de indicadores.</t>
  </si>
  <si>
    <t>Se cumple y da seguimiento a los indicadores del Programa Sectorial de Trabajo y Previsión Social 2007-2010, a través de la MIR.</t>
  </si>
  <si>
    <t>Las actividades y operación del programa se basan en el seguimiento de programas de trabajo anuales, que son actualizados para cada ejercicio fiscal.</t>
  </si>
  <si>
    <t>La información que se captura en el sistema informático de la PROFEDET para monitorear el desempeño del programa es oportuna y confiable, estando sistematizada y actualizada.</t>
  </si>
  <si>
    <t>La estrategia de cobertura para atender a la Población Objetivo, basada en la cuantificación de la Población Potencial, así como en la capacidad instalada en las oficinas de la PROFEDET, es congruente con el diseño del programa documentado en la MIR.</t>
  </si>
  <si>
    <t>Se ha logrado atender a toda  la Población Objetivo y el número de servicios otorgados registra una tendencia creciente en el período 2007-2010.</t>
  </si>
  <si>
    <t xml:space="preserve">La infraestructura física y humana en las oficinas de representación presenta algunas limitaciones ante el crecimiento en la demanda de servicios de procuración de justicia laboral </t>
  </si>
  <si>
    <t>Continuar implementando programas de reforzamiento de las oficinas de representación.</t>
  </si>
  <si>
    <t>Evaluación trimestral de la percepción de los usuarios, contando con instrumentosadecuados, confiables y que arrojan resultados representativos.</t>
  </si>
  <si>
    <t>Resultados positivos a nivel de Propósito y de Fin, por lo que se considera que el programa cumple con el Propósito, contribuyendo, por lo tanto, al Fin.</t>
  </si>
  <si>
    <t>Colocar informes de desempeño y, en su caso, informes de evaluaciones externas, disponibles en la página en Internet del programa, a no más de tres clics.</t>
  </si>
  <si>
    <t>Las metas programadas en cada ejercicio anual han sido rebasadas con márgenes amplios en algunos de los tipos de servicios que otorga el programa</t>
  </si>
  <si>
    <t>La Población Objetivo es calculada con base en el número de servicios iniciados programados.</t>
  </si>
  <si>
    <t>Determinar el año de inicio oficial del Programa E002 Procuración de Justicia Laboral, para efectos de contar con toda la información relevante sobre la evolución registrada del programa.</t>
  </si>
  <si>
    <t>Resumen Narrativo de Fin, Propósito y Componentes, con sintaxis no actualizada.</t>
  </si>
  <si>
    <t>Diseño congruente con documentos normativos.</t>
  </si>
  <si>
    <t>Registro consistente de muy altas calificaciones obtenidas de la medición de la percepción de los usuarios sobre la calidad de los servicios recibidos.</t>
  </si>
  <si>
    <t>Procesos y procedimientos para el otorgamiento de los servicios, en correspondencia con los documentos normativos y están documentados, estandarizados, sistematizados y verificados.</t>
  </si>
  <si>
    <t>El programa entrega resultados positivos en beneficio de los usuarios de sus servicios.</t>
  </si>
  <si>
    <t>Alto</t>
  </si>
  <si>
    <t>El diseño del programa ha demostrado ser adecuado, con evidencia de la vinculación con objetivos estratégicos y de la congruencia con lo establecido en los documentos normativos.</t>
  </si>
  <si>
    <t>Los procesos para el otorgamiento de los servicios del programa están en correspondencia con los documentos normativos y se encuentran estandarizados, sistematizados y verificados, siendo aplicados a través del sistema informático de la PROFEDET, mismo que opera en tiempo real, por lo que se mantiene actualizado bajo un procedimiento documentado.</t>
  </si>
  <si>
    <t xml:space="preserve">Los instrumentos que utiliza el programa para medir el grado de satisfacción de los usuarios están sistematizados y son adecuados, confiables y representativos, por lo que es posible identtificar oportunamente las desviaciones de los estándares establecido y tomar las medidas correctivas correspondientes. En este rubro se han venido calificaciones sobresalientes de forma consistente. </t>
  </si>
  <si>
    <t xml:space="preserve">El entorno económico del país, así como los altos niveles de desempleo registrados, abonan para la conflictividad laboral, por lo que el programa ha estado, en términos generales, adecuadamente preparado en su diseño, planeación y orientación a resultados, estrategia de cobertura y focalización, así como en la operación, para obtener resultados positivos en beneficio de los usuarios de sus servicios. </t>
  </si>
  <si>
    <t>La operación del programa está basada en la formulación y seguimiento de instrumentos de planeación documentados y sistematizados que conforman con los documentos normativos y con orientación a resultados.</t>
  </si>
  <si>
    <t>La formulación y seguimiento de la estrategia de cobertura de la Población Objetivo se realiza mediante ejercicios de planeación participativa y tomando en cuenta la focalización del programa, están documentados y son del conocimiento de los operadores del programa. Se cuenta con una base de datos de los usuarios de los servicios sistematizada,confiable y actualizada, que permite en todo momento recuperar información sobre los usuarios y los servicios que les han sido otorgados.</t>
  </si>
  <si>
    <t>Indicadores estratégicos y de gestión incluidos en el SED</t>
  </si>
  <si>
    <t>Cumplimiento del indicador</t>
  </si>
  <si>
    <t>Indicadores y parámetros, establecidos</t>
  </si>
  <si>
    <t>Cumplimiento de los estándares observados</t>
  </si>
  <si>
    <t>Cumplimiento del programa de trabajo de supervisión</t>
  </si>
  <si>
    <t>Cumplimiento de las obsarveciones al sistema interno de indicadores</t>
  </si>
  <si>
    <t>Establecimiento de parámetros de productividad del personal</t>
  </si>
  <si>
    <t>Estudio terminado</t>
  </si>
  <si>
    <t>Mecanismos de registro en el SIPRODET, fortalecidos</t>
  </si>
  <si>
    <t>Presupuestos original y ejercido, asociados por tipo de servicio otorgado</t>
  </si>
  <si>
    <t>Cumplimiento del estándar revisado</t>
  </si>
  <si>
    <t>Personal de nuevo ingreso cumple con requisitos de perfiles de puestos vigentes</t>
  </si>
  <si>
    <t>Código de puestos, actualizado</t>
  </si>
  <si>
    <t>Personal incorporado al Servicio Profesional de Carrera</t>
  </si>
  <si>
    <t>Manual de Filosofía y Cultura Organizacional, actualizado</t>
  </si>
  <si>
    <t>•</t>
  </si>
  <si>
    <t>#</t>
  </si>
  <si>
    <t>Anexo 8. “Avance de las acciones para atender las recomendaciones derivadas de diagnósticos o estudios externos o informes de auditorías de órganos de control y vigilancia”</t>
  </si>
  <si>
    <t>(4) PROFEDET, Cuenta Pública 2010 (Asesorías concluidas más Conciliaciones y Juicios resueltos favorablemente).</t>
  </si>
  <si>
    <t>BAJA CALIFORNIA</t>
  </si>
  <si>
    <t>BAJA CALIFORNIA SUR</t>
  </si>
  <si>
    <t>CHIAPAS</t>
  </si>
  <si>
    <t>COAHUILA</t>
  </si>
  <si>
    <t>ESTADO DE MÉXICO</t>
  </si>
  <si>
    <t>GUERRERO</t>
  </si>
  <si>
    <t>HIDALGO</t>
  </si>
  <si>
    <t>JALISCO</t>
  </si>
  <si>
    <t>MORELOS</t>
  </si>
  <si>
    <t>NAYARIT</t>
  </si>
  <si>
    <t>QUINTANA ROO</t>
  </si>
  <si>
    <t>SINALOA</t>
  </si>
  <si>
    <t>SONORA</t>
  </si>
  <si>
    <t>TABASCO</t>
  </si>
  <si>
    <t>TAMAULIPAS</t>
  </si>
  <si>
    <t xml:space="preserve">
PROCURADURIA FEDERAL Y AUXILIAR</t>
  </si>
  <si>
    <t>MUJERES INICIADOS</t>
  </si>
  <si>
    <t>HOMBRES INICIADOS</t>
  </si>
  <si>
    <t>TOTAL</t>
  </si>
  <si>
    <t xml:space="preserve">Anexo 19. </t>
  </si>
  <si>
    <t>22 y 40</t>
  </si>
  <si>
    <t>24 y 25</t>
  </si>
  <si>
    <t>4 y 41</t>
  </si>
  <si>
    <t>Anexo 1</t>
  </si>
  <si>
    <t>11, 12, 47, Anexo 5</t>
  </si>
  <si>
    <t>Actualizar el método de cálculo del Indicador</t>
  </si>
  <si>
    <t>Esta meta corresponde a un indicador de gestión, no estratégico. Se sugiere considerar, en su oportunidad, pasar esta meta e indicador al nivel de Propósito.</t>
  </si>
  <si>
    <t>Fuente: PROFEDET, MIR 2011 dada de alta en la SHCP y PROFEDET, Indicadores de Desempeño a Septiembre 2011, octubre de 2011.</t>
  </si>
  <si>
    <t>Concretar negociaciones amistosas depende de la conflictividad laboral que se presenta, ya que por su naturaleza jurídica no siempre son susceptibles de conciliar o no es posible persuadir al trabajador de llegar a un acuerdo en su queja o reclamo laboral.</t>
  </si>
  <si>
    <t>Existencia de acuerdos privados que llevan al trabajador a determinar, de manera personal, concluir el proceso de representación jurídica con la Institución.</t>
  </si>
  <si>
    <t>Realización de una, hasta ahora no llevada a cabo, Evaluación Externa de Diseño para identificar oportunidades de mejora.</t>
  </si>
</sst>
</file>

<file path=xl/styles.xml><?xml version="1.0" encoding="utf-8"?>
<styleSheet xmlns="http://schemas.openxmlformats.org/spreadsheetml/2006/main">
  <numFmts count="6">
    <numFmt numFmtId="43" formatCode="_-* #,##0.00_-;\-* #,##0.00_-;_-* &quot;-&quot;??_-;_-@_-"/>
    <numFmt numFmtId="164" formatCode="0.0%"/>
    <numFmt numFmtId="165" formatCode="_-* #,##0_-;\-* #,##0_-;_-* &quot;-&quot;??_-;_-@_-"/>
    <numFmt numFmtId="166" formatCode="#,##0.00_ ;[Red]\-#,##0.00\ "/>
    <numFmt numFmtId="167" formatCode="_(* #,##0.00_);_(* \(#,##0.00\);_(* &quot;-&quot;??_);_(@_)"/>
    <numFmt numFmtId="168" formatCode="#,##0;\-#,##0;0"/>
  </numFmts>
  <fonts count="54">
    <font>
      <sz val="11"/>
      <color theme="1"/>
      <name val="Calibri"/>
      <family val="2"/>
      <scheme val="minor"/>
    </font>
    <font>
      <b/>
      <sz val="12"/>
      <color indexed="8"/>
      <name val="Calibri"/>
      <family val="2"/>
    </font>
    <font>
      <sz val="10"/>
      <color indexed="8"/>
      <name val="Calibri"/>
      <family val="2"/>
    </font>
    <font>
      <sz val="11"/>
      <color indexed="8"/>
      <name val="Calibri"/>
      <family val="2"/>
    </font>
    <font>
      <b/>
      <sz val="9"/>
      <color indexed="8"/>
      <name val="Corbel"/>
      <family val="2"/>
    </font>
    <font>
      <sz val="9"/>
      <color indexed="8"/>
      <name val="Corbel"/>
      <family val="2"/>
    </font>
    <font>
      <sz val="9"/>
      <color indexed="8"/>
      <name val="Calibri"/>
      <family val="2"/>
    </font>
    <font>
      <b/>
      <sz val="11"/>
      <color indexed="8"/>
      <name val="Calibri"/>
      <family val="2"/>
    </font>
    <font>
      <sz val="9"/>
      <color indexed="9"/>
      <name val="Calibri"/>
      <family val="2"/>
    </font>
    <font>
      <b/>
      <sz val="9"/>
      <color indexed="8"/>
      <name val="Calibri"/>
      <family val="2"/>
    </font>
    <font>
      <sz val="9"/>
      <color indexed="8"/>
      <name val="Calibri"/>
      <family val="2"/>
    </font>
    <font>
      <b/>
      <sz val="9"/>
      <color indexed="8"/>
      <name val="Calibri"/>
      <family val="2"/>
    </font>
    <font>
      <sz val="9"/>
      <color indexed="9"/>
      <name val="Calibri"/>
      <family val="2"/>
    </font>
    <font>
      <b/>
      <sz val="9"/>
      <color indexed="9"/>
      <name val="Calibri"/>
      <family val="2"/>
    </font>
    <font>
      <sz val="10"/>
      <color indexed="8"/>
      <name val="Arial"/>
      <family val="2"/>
    </font>
    <font>
      <sz val="12"/>
      <color indexed="8"/>
      <name val="Arial Narrow"/>
      <family val="2"/>
    </font>
    <font>
      <sz val="13"/>
      <color indexed="8"/>
      <name val="Arial Narrow"/>
      <family val="2"/>
    </font>
    <font>
      <b/>
      <sz val="14"/>
      <color indexed="8"/>
      <name val="Calibri"/>
      <family val="2"/>
    </font>
    <font>
      <b/>
      <sz val="11"/>
      <color indexed="8"/>
      <name val="Calibri"/>
      <family val="2"/>
    </font>
    <font>
      <sz val="11"/>
      <color indexed="8"/>
      <name val="Calibri"/>
      <family val="2"/>
    </font>
    <font>
      <sz val="11"/>
      <name val="Calibri"/>
      <family val="2"/>
    </font>
    <font>
      <b/>
      <sz val="11"/>
      <name val="Calibri"/>
      <family val="2"/>
    </font>
    <font>
      <i/>
      <sz val="11"/>
      <color indexed="8"/>
      <name val="Calibri"/>
      <family val="2"/>
    </font>
    <font>
      <sz val="11"/>
      <color indexed="9"/>
      <name val="Calibri"/>
      <family val="2"/>
    </font>
    <font>
      <sz val="11"/>
      <color indexed="9"/>
      <name val="Corbel"/>
      <family val="2"/>
    </font>
    <font>
      <b/>
      <sz val="12"/>
      <color indexed="9"/>
      <name val="Calibri"/>
      <family val="2"/>
    </font>
    <font>
      <b/>
      <sz val="9"/>
      <color indexed="9"/>
      <name val="Corbel"/>
    </font>
    <font>
      <sz val="9"/>
      <color indexed="8"/>
      <name val="Arial"/>
      <family val="2"/>
    </font>
    <font>
      <b/>
      <sz val="9"/>
      <color indexed="8"/>
      <name val="Arial"/>
      <family val="2"/>
    </font>
    <font>
      <b/>
      <sz val="10"/>
      <color indexed="9"/>
      <name val="Arial"/>
      <family val="2"/>
    </font>
    <font>
      <sz val="10"/>
      <color indexed="8"/>
      <name val="Arial"/>
      <charset val="1"/>
    </font>
    <font>
      <sz val="9"/>
      <color indexed="56"/>
      <name val="Calibri"/>
      <family val="2"/>
    </font>
    <font>
      <b/>
      <sz val="10"/>
      <color indexed="9"/>
      <name val="Calibri"/>
      <family val="2"/>
    </font>
    <font>
      <sz val="10"/>
      <name val="Calibri"/>
      <family val="2"/>
    </font>
    <font>
      <sz val="8"/>
      <color indexed="8"/>
      <name val="Calibri"/>
      <family val="2"/>
    </font>
    <font>
      <sz val="8"/>
      <color indexed="8"/>
      <name val="Calibri"/>
      <family val="2"/>
    </font>
    <font>
      <b/>
      <sz val="9"/>
      <color indexed="8"/>
      <name val="Arial"/>
      <family val="2"/>
    </font>
    <font>
      <sz val="9"/>
      <color indexed="8"/>
      <name val="Arial"/>
      <family val="2"/>
    </font>
    <font>
      <sz val="8"/>
      <color indexed="8"/>
      <name val="Arial"/>
      <family val="2"/>
    </font>
    <font>
      <b/>
      <sz val="10"/>
      <color indexed="8"/>
      <name val="Arial"/>
      <family val="2"/>
    </font>
    <font>
      <sz val="10"/>
      <color indexed="8"/>
      <name val="Arial"/>
      <charset val="1"/>
    </font>
    <font>
      <sz val="10"/>
      <color indexed="8"/>
      <name val="Calibri"/>
      <family val="2"/>
    </font>
    <font>
      <b/>
      <sz val="9"/>
      <name val="Arial"/>
    </font>
    <font>
      <b/>
      <sz val="10"/>
      <name val="Calibri"/>
      <family val="2"/>
    </font>
    <font>
      <b/>
      <sz val="9"/>
      <color indexed="8"/>
      <name val="Arial"/>
    </font>
    <font>
      <b/>
      <sz val="10"/>
      <color indexed="8"/>
      <name val="Calibri"/>
      <family val="2"/>
    </font>
    <font>
      <b/>
      <sz val="10"/>
      <color indexed="8"/>
      <name val="Arial"/>
      <family val="2"/>
    </font>
    <font>
      <b/>
      <sz val="10"/>
      <color indexed="9"/>
      <name val="Arial"/>
      <family val="2"/>
    </font>
    <font>
      <sz val="9"/>
      <color indexed="8"/>
      <name val="Arial"/>
      <family val="2"/>
    </font>
    <font>
      <b/>
      <sz val="10"/>
      <name val="Calibri"/>
      <family val="2"/>
    </font>
    <font>
      <b/>
      <sz val="10"/>
      <color indexed="8"/>
      <name val="Calibri"/>
      <family val="2"/>
    </font>
    <font>
      <sz val="10"/>
      <color indexed="9"/>
      <name val="Calibri"/>
      <family val="2"/>
    </font>
    <font>
      <b/>
      <sz val="9"/>
      <name val="Arial"/>
      <family val="2"/>
    </font>
    <font>
      <b/>
      <sz val="9"/>
      <color indexed="8"/>
      <name val="Arial"/>
      <family val="2"/>
    </font>
  </fonts>
  <fills count="10">
    <fill>
      <patternFill patternType="none"/>
    </fill>
    <fill>
      <patternFill patternType="gray125"/>
    </fill>
    <fill>
      <patternFill patternType="solid">
        <fgColor indexed="9"/>
        <bgColor indexed="64"/>
      </patternFill>
    </fill>
    <fill>
      <patternFill patternType="solid">
        <fgColor indexed="56"/>
        <bgColor indexed="64"/>
      </patternFill>
    </fill>
    <fill>
      <patternFill patternType="solid">
        <fgColor indexed="55"/>
        <bgColor indexed="64"/>
      </patternFill>
    </fill>
    <fill>
      <patternFill patternType="solid">
        <fgColor indexed="62"/>
        <bgColor indexed="64"/>
      </patternFill>
    </fill>
    <fill>
      <patternFill patternType="solid">
        <fgColor indexed="31"/>
        <bgColor indexed="64"/>
      </patternFill>
    </fill>
    <fill>
      <patternFill patternType="solid">
        <fgColor indexed="9"/>
        <bgColor indexed="8"/>
      </patternFill>
    </fill>
    <fill>
      <patternFill patternType="solid">
        <fgColor indexed="9"/>
        <bgColor indexed="9"/>
      </patternFill>
    </fill>
    <fill>
      <patternFill patternType="solid">
        <fgColor indexed="56"/>
        <bgColor indexed="9"/>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49"/>
      </left>
      <right/>
      <top style="medium">
        <color indexed="49"/>
      </top>
      <bottom/>
      <diagonal/>
    </border>
    <border>
      <left/>
      <right style="medium">
        <color indexed="49"/>
      </right>
      <top style="medium">
        <color indexed="49"/>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xf numFmtId="43" fontId="3" fillId="0" borderId="0" applyFont="0" applyFill="0" applyBorder="0" applyAlignment="0" applyProtection="0"/>
    <xf numFmtId="0" fontId="14" fillId="0" borderId="0"/>
    <xf numFmtId="167" fontId="14" fillId="0" borderId="0" applyFont="0" applyFill="0" applyBorder="0" applyAlignment="0" applyProtection="0"/>
    <xf numFmtId="0" fontId="30" fillId="0" borderId="0"/>
    <xf numFmtId="0" fontId="14" fillId="0" borderId="0"/>
    <xf numFmtId="9" fontId="3" fillId="0" borderId="0" applyFont="0" applyFill="0" applyBorder="0" applyAlignment="0" applyProtection="0"/>
  </cellStyleXfs>
  <cellXfs count="422">
    <xf numFmtId="0" fontId="0" fillId="0" borderId="0" xfId="0"/>
    <xf numFmtId="0" fontId="0" fillId="2" borderId="0" xfId="0" applyFill="1" applyBorder="1"/>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wrapText="1"/>
    </xf>
    <xf numFmtId="0" fontId="8"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6" fillId="0" borderId="1" xfId="0" applyFont="1" applyBorder="1" applyAlignment="1">
      <alignment horizontal="left" vertical="center" wrapText="1"/>
    </xf>
    <xf numFmtId="164" fontId="6" fillId="0" borderId="1" xfId="0" applyNumberFormat="1" applyFont="1" applyBorder="1" applyAlignment="1">
      <alignment horizontal="center" vertical="center" wrapText="1"/>
    </xf>
    <xf numFmtId="0" fontId="13"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top" wrapText="1"/>
    </xf>
    <xf numFmtId="0" fontId="9" fillId="0" borderId="1" xfId="0" applyFont="1" applyBorder="1" applyAlignment="1">
      <alignment horizontal="center" vertical="center"/>
    </xf>
    <xf numFmtId="0" fontId="10" fillId="0" borderId="1" xfId="0" applyFont="1" applyBorder="1"/>
    <xf numFmtId="0" fontId="10" fillId="0" borderId="1" xfId="0" applyFont="1" applyBorder="1" applyAlignment="1">
      <alignment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1" xfId="0" applyFont="1" applyBorder="1" applyAlignment="1">
      <alignment horizontal="center" wrapText="1"/>
    </xf>
    <xf numFmtId="165" fontId="10" fillId="0" borderId="1" xfId="1" applyNumberFormat="1" applyFont="1" applyBorder="1" applyAlignment="1">
      <alignment horizontal="center" vertical="center"/>
    </xf>
    <xf numFmtId="165" fontId="10" fillId="0" borderId="1" xfId="1" applyNumberFormat="1" applyFont="1" applyBorder="1" applyAlignment="1">
      <alignment horizontal="center" vertical="center" wrapText="1"/>
    </xf>
    <xf numFmtId="164" fontId="10" fillId="0" borderId="1" xfId="6" applyNumberFormat="1" applyFont="1" applyBorder="1" applyAlignment="1">
      <alignment horizontal="center" vertical="center"/>
    </xf>
    <xf numFmtId="49" fontId="19" fillId="2" borderId="0" xfId="5" applyNumberFormat="1" applyFont="1" applyFill="1" applyBorder="1" applyAlignment="1">
      <alignment horizontal="center" vertical="center" wrapText="1"/>
    </xf>
    <xf numFmtId="166" fontId="19" fillId="2" borderId="0" xfId="5" applyNumberFormat="1" applyFont="1" applyFill="1" applyBorder="1" applyAlignment="1">
      <alignment vertical="center"/>
    </xf>
    <xf numFmtId="40" fontId="19" fillId="2" borderId="0" xfId="5" applyNumberFormat="1" applyFont="1" applyFill="1" applyBorder="1" applyAlignment="1">
      <alignment vertical="center"/>
    </xf>
    <xf numFmtId="40" fontId="19" fillId="2" borderId="0" xfId="3" applyNumberFormat="1" applyFont="1" applyFill="1" applyBorder="1" applyAlignment="1">
      <alignment horizontal="right" vertical="center" wrapText="1"/>
    </xf>
    <xf numFmtId="4" fontId="19" fillId="2" borderId="0" xfId="5" applyNumberFormat="1" applyFont="1" applyFill="1" applyBorder="1" applyAlignment="1">
      <alignment vertical="center"/>
    </xf>
    <xf numFmtId="166" fontId="19" fillId="2" borderId="0" xfId="3" applyNumberFormat="1" applyFont="1" applyFill="1" applyBorder="1" applyAlignment="1">
      <alignment horizontal="right" vertical="center" wrapText="1"/>
    </xf>
    <xf numFmtId="49" fontId="20" fillId="2" borderId="0" xfId="0" quotePrefix="1" applyNumberFormat="1" applyFont="1" applyFill="1" applyBorder="1" applyAlignment="1">
      <alignment horizontal="left" vertical="top" wrapText="1"/>
    </xf>
    <xf numFmtId="49" fontId="20" fillId="2" borderId="0" xfId="0" applyNumberFormat="1" applyFont="1" applyFill="1" applyBorder="1" applyAlignment="1">
      <alignment horizontal="left" vertical="top" wrapText="1"/>
    </xf>
    <xf numFmtId="40" fontId="19" fillId="2" borderId="0" xfId="5" applyNumberFormat="1" applyFont="1" applyFill="1" applyBorder="1" applyAlignment="1">
      <alignment horizontal="left" vertical="top"/>
    </xf>
    <xf numFmtId="166" fontId="19" fillId="2" borderId="0" xfId="5" applyNumberFormat="1" applyFont="1" applyFill="1" applyBorder="1" applyAlignment="1">
      <alignment horizontal="left" vertical="top"/>
    </xf>
    <xf numFmtId="166" fontId="19" fillId="2" borderId="0" xfId="5" applyNumberFormat="1" applyFont="1" applyFill="1" applyBorder="1" applyAlignment="1">
      <alignment horizontal="right" vertical="center"/>
    </xf>
    <xf numFmtId="166" fontId="19" fillId="2" borderId="0" xfId="3" applyNumberFormat="1" applyFont="1" applyFill="1" applyBorder="1" applyAlignment="1">
      <alignment horizontal="left" vertical="top" wrapText="1"/>
    </xf>
    <xf numFmtId="166" fontId="18" fillId="2" borderId="0" xfId="3" applyNumberFormat="1" applyFont="1" applyFill="1" applyBorder="1" applyAlignment="1">
      <alignment horizontal="right" vertical="center" wrapText="1"/>
    </xf>
    <xf numFmtId="0" fontId="0" fillId="2" borderId="0" xfId="0" applyFill="1"/>
    <xf numFmtId="0" fontId="1" fillId="2" borderId="0" xfId="0" applyFont="1" applyFill="1"/>
    <xf numFmtId="0" fontId="26" fillId="3" borderId="3" xfId="0" applyFont="1" applyFill="1" applyBorder="1" applyAlignment="1">
      <alignment horizontal="center" vertical="center" wrapText="1"/>
    </xf>
    <xf numFmtId="0" fontId="26" fillId="3" borderId="4" xfId="0" applyFont="1" applyFill="1" applyBorder="1" applyAlignment="1">
      <alignment horizontal="center" vertical="center"/>
    </xf>
    <xf numFmtId="0" fontId="26" fillId="3" borderId="4" xfId="0" applyFont="1" applyFill="1" applyBorder="1" applyAlignment="1">
      <alignment horizontal="left" vertical="center" textRotation="90" wrapText="1"/>
    </xf>
    <xf numFmtId="0" fontId="26" fillId="3" borderId="5" xfId="0" applyFont="1" applyFill="1" applyBorder="1" applyAlignment="1">
      <alignment horizontal="left" vertical="center" textRotation="90" wrapText="1"/>
    </xf>
    <xf numFmtId="0" fontId="0" fillId="2" borderId="0" xfId="0" applyFill="1" applyAlignment="1">
      <alignment wrapText="1"/>
    </xf>
    <xf numFmtId="0" fontId="5" fillId="0" borderId="6" xfId="0" applyFont="1" applyBorder="1" applyAlignment="1">
      <alignment horizontal="left" vertical="center" wrapText="1"/>
    </xf>
    <xf numFmtId="0" fontId="4" fillId="0" borderId="7" xfId="0" applyFont="1" applyBorder="1" applyAlignment="1">
      <alignment horizontal="center" vertical="center" wrapText="1"/>
    </xf>
    <xf numFmtId="0" fontId="5" fillId="0" borderId="8" xfId="0" applyFont="1" applyBorder="1" applyAlignment="1">
      <alignment horizontal="left" vertical="center" wrapText="1"/>
    </xf>
    <xf numFmtId="0" fontId="6" fillId="2" borderId="0" xfId="0" applyFont="1" applyFill="1"/>
    <xf numFmtId="0" fontId="7" fillId="2" borderId="0" xfId="0" applyFont="1" applyFill="1"/>
    <xf numFmtId="0" fontId="26" fillId="3" borderId="4"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5" fillId="2" borderId="1" xfId="0" applyFont="1" applyFill="1" applyBorder="1" applyAlignment="1">
      <alignment horizontal="left" vertical="center" wrapText="1"/>
    </xf>
    <xf numFmtId="164"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0" fillId="2" borderId="8" xfId="0" applyFill="1" applyBorder="1" applyAlignment="1">
      <alignment horizontal="center" vertical="center"/>
    </xf>
    <xf numFmtId="0" fontId="6" fillId="2" borderId="10" xfId="0" applyFont="1" applyFill="1" applyBorder="1" applyAlignment="1">
      <alignment horizontal="center" vertical="center" wrapText="1"/>
    </xf>
    <xf numFmtId="0" fontId="4" fillId="2" borderId="7"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2" borderId="11"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0" xfId="0" applyFont="1" applyFill="1" applyAlignment="1">
      <alignment horizontal="left" vertical="top"/>
    </xf>
    <xf numFmtId="0" fontId="6" fillId="2" borderId="0" xfId="0" applyFont="1" applyFill="1" applyAlignment="1">
      <alignment horizontal="left" vertical="top" wrapText="1"/>
    </xf>
    <xf numFmtId="0" fontId="0" fillId="2" borderId="0" xfId="0" applyFont="1" applyFill="1"/>
    <xf numFmtId="0" fontId="0" fillId="2" borderId="0" xfId="0" applyFont="1" applyFill="1" applyAlignment="1">
      <alignment wrapText="1"/>
    </xf>
    <xf numFmtId="0" fontId="0" fillId="2" borderId="0" xfId="0" applyFont="1" applyFill="1" applyAlignment="1">
      <alignment horizontal="center" vertical="center" wrapText="1"/>
    </xf>
    <xf numFmtId="0" fontId="0" fillId="2" borderId="0" xfId="0" applyFill="1" applyAlignment="1">
      <alignment horizontal="center" vertical="center"/>
    </xf>
    <xf numFmtId="0" fontId="2" fillId="2" borderId="0" xfId="0" applyFont="1" applyFill="1"/>
    <xf numFmtId="0" fontId="25" fillId="3" borderId="0" xfId="0" applyFont="1" applyFill="1" applyAlignment="1">
      <alignment horizontal="center"/>
    </xf>
    <xf numFmtId="0" fontId="25" fillId="3" borderId="0" xfId="0" applyFont="1" applyFill="1" applyAlignment="1">
      <alignment horizontal="center" vertical="center"/>
    </xf>
    <xf numFmtId="43" fontId="0" fillId="4" borderId="0" xfId="1" applyFont="1" applyFill="1" applyBorder="1"/>
    <xf numFmtId="0" fontId="0" fillId="4" borderId="12" xfId="0" applyFont="1" applyFill="1" applyBorder="1"/>
    <xf numFmtId="40" fontId="19" fillId="2" borderId="12" xfId="5" applyNumberFormat="1" applyFont="1" applyFill="1" applyBorder="1" applyAlignment="1">
      <alignment vertical="center"/>
    </xf>
    <xf numFmtId="40" fontId="19" fillId="2" borderId="12" xfId="3" applyNumberFormat="1" applyFont="1" applyFill="1" applyBorder="1" applyAlignment="1">
      <alignment horizontal="right" vertical="center" wrapText="1"/>
    </xf>
    <xf numFmtId="40" fontId="19" fillId="2" borderId="12" xfId="3" applyNumberFormat="1" applyFont="1" applyFill="1" applyBorder="1" applyAlignment="1">
      <alignment horizontal="left" vertical="top" wrapText="1"/>
    </xf>
    <xf numFmtId="0" fontId="0" fillId="2" borderId="0" xfId="0" applyFont="1" applyFill="1" applyAlignment="1">
      <alignment horizontal="center" vertical="center"/>
    </xf>
    <xf numFmtId="0" fontId="1" fillId="2" borderId="0" xfId="0" applyFont="1" applyFill="1" applyAlignment="1">
      <alignment horizontal="center"/>
    </xf>
    <xf numFmtId="0" fontId="0" fillId="2" borderId="13" xfId="0" applyFont="1" applyFill="1" applyBorder="1"/>
    <xf numFmtId="43" fontId="0" fillId="2" borderId="0" xfId="1" applyFont="1" applyFill="1" applyBorder="1"/>
    <xf numFmtId="0" fontId="0" fillId="2" borderId="12" xfId="0" applyFont="1" applyFill="1" applyBorder="1"/>
    <xf numFmtId="43" fontId="0" fillId="2" borderId="12" xfId="1" applyFont="1" applyFill="1" applyBorder="1"/>
    <xf numFmtId="166" fontId="15" fillId="2" borderId="0" xfId="3" applyNumberFormat="1" applyFont="1" applyFill="1" applyBorder="1" applyAlignment="1">
      <alignment horizontal="right" vertical="center" wrapText="1"/>
    </xf>
    <xf numFmtId="40" fontId="15" fillId="2" borderId="12" xfId="3" applyNumberFormat="1" applyFont="1" applyFill="1" applyBorder="1" applyAlignment="1">
      <alignment horizontal="right" vertical="center" wrapText="1"/>
    </xf>
    <xf numFmtId="40" fontId="15" fillId="2" borderId="0" xfId="3" applyNumberFormat="1" applyFont="1" applyFill="1" applyBorder="1" applyAlignment="1">
      <alignment horizontal="right" vertical="center" wrapText="1"/>
    </xf>
    <xf numFmtId="0" fontId="0" fillId="2" borderId="0" xfId="0" applyFont="1" applyFill="1" applyBorder="1"/>
    <xf numFmtId="0" fontId="22" fillId="2" borderId="0" xfId="5" applyFont="1" applyFill="1" applyBorder="1"/>
    <xf numFmtId="0" fontId="0" fillId="2" borderId="0" xfId="0" applyFont="1" applyFill="1" applyBorder="1" applyAlignment="1"/>
    <xf numFmtId="0" fontId="20" fillId="2" borderId="0" xfId="0" applyNumberFormat="1" applyFont="1" applyFill="1" applyBorder="1" applyAlignment="1">
      <alignment horizontal="left" vertical="center" wrapText="1"/>
    </xf>
    <xf numFmtId="49" fontId="20" fillId="2" borderId="0" xfId="0" applyNumberFormat="1" applyFont="1" applyFill="1" applyBorder="1" applyAlignment="1">
      <alignment horizontal="left" vertical="center" wrapText="1"/>
    </xf>
    <xf numFmtId="49" fontId="20" fillId="2" borderId="0" xfId="6" applyNumberFormat="1" applyFont="1" applyFill="1" applyBorder="1" applyAlignment="1">
      <alignment horizontal="left" vertical="center" wrapText="1"/>
    </xf>
    <xf numFmtId="49" fontId="20" fillId="2" borderId="0" xfId="0" quotePrefix="1" applyNumberFormat="1" applyFont="1" applyFill="1" applyBorder="1" applyAlignment="1">
      <alignment horizontal="left" vertical="center" wrapText="1"/>
    </xf>
    <xf numFmtId="49" fontId="19" fillId="2" borderId="0" xfId="5" applyNumberFormat="1" applyFont="1" applyFill="1" applyBorder="1" applyAlignment="1">
      <alignment horizontal="center" vertical="center"/>
    </xf>
    <xf numFmtId="49" fontId="19" fillId="2" borderId="0" xfId="5" applyNumberFormat="1" applyFont="1" applyFill="1" applyBorder="1" applyAlignment="1" applyProtection="1">
      <alignment horizontal="center" vertical="center" wrapText="1"/>
      <protection locked="0"/>
    </xf>
    <xf numFmtId="49" fontId="19" fillId="2" borderId="0" xfId="0" applyNumberFormat="1" applyFont="1" applyFill="1" applyBorder="1" applyAlignment="1">
      <alignment horizontal="center" vertical="center" wrapText="1"/>
    </xf>
    <xf numFmtId="40" fontId="19" fillId="2" borderId="0" xfId="0" applyNumberFormat="1" applyFont="1" applyFill="1" applyBorder="1" applyAlignment="1">
      <alignment vertical="center"/>
    </xf>
    <xf numFmtId="40" fontId="19" fillId="2" borderId="12" xfId="0" applyNumberFormat="1" applyFont="1" applyFill="1" applyBorder="1" applyAlignment="1">
      <alignment vertical="center"/>
    </xf>
    <xf numFmtId="49" fontId="20" fillId="2" borderId="0" xfId="0" quotePrefix="1" applyNumberFormat="1" applyFont="1" applyFill="1" applyBorder="1" applyAlignment="1">
      <alignment horizontal="center" vertical="center" wrapText="1"/>
    </xf>
    <xf numFmtId="0" fontId="3" fillId="2" borderId="12" xfId="0" applyFont="1" applyFill="1" applyBorder="1"/>
    <xf numFmtId="49" fontId="20" fillId="2" borderId="0" xfId="0" quotePrefix="1" applyNumberFormat="1" applyFont="1" applyFill="1" applyBorder="1" applyAlignment="1">
      <alignment vertical="center" wrapText="1"/>
    </xf>
    <xf numFmtId="40" fontId="19" fillId="2" borderId="0" xfId="3" applyNumberFormat="1" applyFont="1" applyFill="1" applyBorder="1" applyAlignment="1">
      <alignment horizontal="right" vertical="top" wrapText="1"/>
    </xf>
    <xf numFmtId="0" fontId="19" fillId="2" borderId="14" xfId="5" applyFont="1" applyFill="1" applyBorder="1"/>
    <xf numFmtId="49" fontId="19" fillId="2" borderId="15" xfId="5" applyNumberFormat="1" applyFont="1" applyFill="1" applyBorder="1" applyAlignment="1">
      <alignment horizontal="center" vertical="center" wrapText="1"/>
    </xf>
    <xf numFmtId="49" fontId="20" fillId="2" borderId="15" xfId="0" quotePrefix="1" applyNumberFormat="1" applyFont="1" applyFill="1" applyBorder="1" applyAlignment="1">
      <alignment horizontal="left" vertical="top" wrapText="1"/>
    </xf>
    <xf numFmtId="40" fontId="19" fillId="2" borderId="15" xfId="3" applyNumberFormat="1" applyFont="1" applyFill="1" applyBorder="1" applyAlignment="1">
      <alignment horizontal="right" vertical="top" wrapText="1"/>
    </xf>
    <xf numFmtId="40" fontId="19" fillId="2" borderId="15" xfId="5" applyNumberFormat="1" applyFont="1" applyFill="1" applyBorder="1" applyAlignment="1">
      <alignment horizontal="left" vertical="top"/>
    </xf>
    <xf numFmtId="0" fontId="0" fillId="2" borderId="16" xfId="0" applyFont="1" applyFill="1" applyBorder="1"/>
    <xf numFmtId="0" fontId="18" fillId="2" borderId="13" xfId="5" applyFont="1" applyFill="1" applyBorder="1"/>
    <xf numFmtId="0" fontId="19" fillId="2" borderId="0" xfId="5" applyFont="1" applyFill="1" applyBorder="1" applyAlignment="1">
      <alignment horizontal="center" vertical="center"/>
    </xf>
    <xf numFmtId="0" fontId="19" fillId="2" borderId="0" xfId="5" applyFont="1" applyFill="1" applyBorder="1" applyAlignment="1">
      <alignment wrapText="1"/>
    </xf>
    <xf numFmtId="43" fontId="19" fillId="2" borderId="0" xfId="1" applyFont="1" applyFill="1" applyBorder="1"/>
    <xf numFmtId="49" fontId="20" fillId="2" borderId="15" xfId="0" quotePrefix="1" applyNumberFormat="1" applyFont="1" applyFill="1" applyBorder="1" applyAlignment="1">
      <alignment horizontal="left" vertical="center" wrapText="1"/>
    </xf>
    <xf numFmtId="0" fontId="0" fillId="2" borderId="15" xfId="0" applyFont="1" applyFill="1" applyBorder="1"/>
    <xf numFmtId="166" fontId="19" fillId="2" borderId="15" xfId="3" applyNumberFormat="1" applyFont="1" applyFill="1" applyBorder="1" applyAlignment="1">
      <alignment horizontal="right" vertical="center" wrapText="1"/>
    </xf>
    <xf numFmtId="166" fontId="16" fillId="2" borderId="12" xfId="3" applyNumberFormat="1" applyFont="1" applyFill="1" applyBorder="1" applyAlignment="1">
      <alignment horizontal="right" vertical="center" wrapText="1"/>
    </xf>
    <xf numFmtId="0" fontId="0" fillId="2" borderId="14" xfId="0" applyFont="1" applyFill="1" applyBorder="1"/>
    <xf numFmtId="0" fontId="0" fillId="2" borderId="15" xfId="0" applyFont="1" applyFill="1" applyBorder="1" applyAlignment="1">
      <alignment horizontal="center" vertical="center"/>
    </xf>
    <xf numFmtId="0" fontId="18" fillId="2" borderId="15" xfId="5" applyFont="1" applyFill="1" applyBorder="1"/>
    <xf numFmtId="43" fontId="0" fillId="2" borderId="16" xfId="1" applyFont="1" applyFill="1" applyBorder="1"/>
    <xf numFmtId="0" fontId="18" fillId="2" borderId="17" xfId="5" applyFont="1" applyFill="1" applyBorder="1"/>
    <xf numFmtId="0" fontId="0" fillId="2" borderId="18" xfId="0" applyFont="1" applyFill="1" applyBorder="1" applyAlignment="1">
      <alignment horizontal="center" vertical="center"/>
    </xf>
    <xf numFmtId="49" fontId="21" fillId="2" borderId="18" xfId="0" applyNumberFormat="1" applyFont="1" applyFill="1" applyBorder="1" applyAlignment="1">
      <alignment horizontal="center" vertical="center" wrapText="1"/>
    </xf>
    <xf numFmtId="0" fontId="0" fillId="2" borderId="18" xfId="0" applyFont="1" applyFill="1" applyBorder="1"/>
    <xf numFmtId="43" fontId="7" fillId="2" borderId="19" xfId="0" applyNumberFormat="1" applyFont="1" applyFill="1" applyBorder="1"/>
    <xf numFmtId="0" fontId="18" fillId="2" borderId="0" xfId="5" applyFont="1" applyFill="1"/>
    <xf numFmtId="2" fontId="0" fillId="2" borderId="0" xfId="0" applyNumberFormat="1" applyFont="1" applyFill="1"/>
    <xf numFmtId="0" fontId="19" fillId="2" borderId="0" xfId="5" applyFont="1" applyFill="1"/>
    <xf numFmtId="0" fontId="17" fillId="2" borderId="0" xfId="5" applyFont="1" applyFill="1"/>
    <xf numFmtId="0" fontId="0" fillId="2" borderId="20" xfId="0" applyFont="1" applyFill="1" applyBorder="1"/>
    <xf numFmtId="0" fontId="1" fillId="2" borderId="21" xfId="0" applyFont="1" applyFill="1" applyBorder="1"/>
    <xf numFmtId="0" fontId="0" fillId="2" borderId="21" xfId="0" applyFont="1" applyFill="1" applyBorder="1"/>
    <xf numFmtId="0" fontId="1" fillId="2" borderId="22" xfId="0" applyFont="1" applyFill="1" applyBorder="1" applyAlignment="1">
      <alignment horizontal="center" vertical="center"/>
    </xf>
    <xf numFmtId="0" fontId="19" fillId="2" borderId="23" xfId="5" applyFont="1" applyFill="1" applyBorder="1"/>
    <xf numFmtId="0" fontId="0" fillId="2" borderId="0" xfId="0" applyFont="1" applyFill="1" applyBorder="1" applyAlignment="1">
      <alignment horizontal="center" vertical="center"/>
    </xf>
    <xf numFmtId="43" fontId="0" fillId="2" borderId="24" xfId="1" applyFont="1" applyFill="1" applyBorder="1"/>
    <xf numFmtId="0" fontId="0" fillId="2" borderId="23" xfId="0" applyFont="1" applyFill="1" applyBorder="1"/>
    <xf numFmtId="0" fontId="0" fillId="2" borderId="0" xfId="0" applyFont="1" applyFill="1" applyBorder="1" applyAlignment="1">
      <alignment horizontal="left" vertical="center"/>
    </xf>
    <xf numFmtId="0" fontId="18" fillId="2" borderId="23" xfId="5" applyFont="1" applyFill="1" applyBorder="1" applyAlignment="1">
      <alignment vertical="center"/>
    </xf>
    <xf numFmtId="0" fontId="19" fillId="2" borderId="23" xfId="5" applyFont="1" applyFill="1" applyBorder="1" applyAlignment="1">
      <alignment vertical="center"/>
    </xf>
    <xf numFmtId="0" fontId="19" fillId="2" borderId="0" xfId="5" applyFont="1" applyFill="1" applyBorder="1" applyAlignment="1">
      <alignment horizontal="left" vertical="center"/>
    </xf>
    <xf numFmtId="0" fontId="19" fillId="2" borderId="0" xfId="5" applyFont="1" applyFill="1" applyBorder="1"/>
    <xf numFmtId="43" fontId="0" fillId="2" borderId="0" xfId="1" applyFont="1" applyFill="1"/>
    <xf numFmtId="0" fontId="19" fillId="2" borderId="0" xfId="5" applyFont="1" applyFill="1" applyBorder="1" applyAlignment="1">
      <alignment vertical="center"/>
    </xf>
    <xf numFmtId="49" fontId="21" fillId="2" borderId="0" xfId="0" applyNumberFormat="1" applyFont="1" applyFill="1" applyBorder="1" applyAlignment="1">
      <alignment horizontal="center" vertical="center" wrapText="1"/>
    </xf>
    <xf numFmtId="43" fontId="7" fillId="2" borderId="24" xfId="0" applyNumberFormat="1" applyFont="1" applyFill="1" applyBorder="1"/>
    <xf numFmtId="0" fontId="19" fillId="2" borderId="25" xfId="5" applyFont="1" applyFill="1" applyBorder="1"/>
    <xf numFmtId="0" fontId="0" fillId="2" borderId="26" xfId="0" applyFont="1" applyFill="1" applyBorder="1" applyAlignment="1">
      <alignment horizontal="center" vertical="center"/>
    </xf>
    <xf numFmtId="0" fontId="0" fillId="2" borderId="26" xfId="0" applyFont="1" applyFill="1" applyBorder="1"/>
    <xf numFmtId="2" fontId="7" fillId="2" borderId="27" xfId="0" applyNumberFormat="1" applyFont="1" applyFill="1" applyBorder="1"/>
    <xf numFmtId="0" fontId="19" fillId="2" borderId="0" xfId="5" applyFont="1" applyFill="1" applyAlignment="1">
      <alignment horizontal="center" vertical="center"/>
    </xf>
    <xf numFmtId="0" fontId="19" fillId="2" borderId="0" xfId="5" applyFont="1" applyFill="1" applyAlignment="1">
      <alignment vertical="center"/>
    </xf>
    <xf numFmtId="0" fontId="18" fillId="2" borderId="0" xfId="5" applyFont="1" applyFill="1" applyAlignment="1">
      <alignment horizontal="center" vertical="center"/>
    </xf>
    <xf numFmtId="0" fontId="7" fillId="4" borderId="28" xfId="5" applyFont="1" applyFill="1" applyBorder="1" applyAlignment="1">
      <alignment vertical="center"/>
    </xf>
    <xf numFmtId="0" fontId="3" fillId="4" borderId="29" xfId="5" applyFont="1" applyFill="1" applyBorder="1" applyAlignment="1">
      <alignment horizontal="center" vertical="center"/>
    </xf>
    <xf numFmtId="0" fontId="3" fillId="4" borderId="29" xfId="5" applyFont="1" applyFill="1" applyBorder="1" applyAlignment="1">
      <alignment vertical="center"/>
    </xf>
    <xf numFmtId="43" fontId="3" fillId="4" borderId="29" xfId="1" applyFont="1" applyFill="1" applyBorder="1"/>
    <xf numFmtId="43" fontId="3" fillId="4" borderId="30" xfId="1" applyFont="1" applyFill="1" applyBorder="1"/>
    <xf numFmtId="0" fontId="18" fillId="4" borderId="28" xfId="5" applyFont="1" applyFill="1" applyBorder="1"/>
    <xf numFmtId="0" fontId="19" fillId="4" borderId="29" xfId="5" applyFont="1" applyFill="1" applyBorder="1" applyAlignment="1">
      <alignment horizontal="center" vertical="center"/>
    </xf>
    <xf numFmtId="0" fontId="19" fillId="4" borderId="29" xfId="5" applyFont="1" applyFill="1" applyBorder="1"/>
    <xf numFmtId="0" fontId="0" fillId="4" borderId="29" xfId="0" applyFont="1" applyFill="1" applyBorder="1"/>
    <xf numFmtId="43" fontId="0" fillId="4" borderId="30" xfId="1" applyFont="1" applyFill="1" applyBorder="1"/>
    <xf numFmtId="0" fontId="0" fillId="4" borderId="29" xfId="0" applyFont="1" applyFill="1" applyBorder="1" applyAlignment="1">
      <alignment horizontal="center" vertical="center"/>
    </xf>
    <xf numFmtId="166" fontId="0" fillId="4" borderId="30" xfId="0" applyNumberFormat="1" applyFont="1" applyFill="1" applyBorder="1"/>
    <xf numFmtId="0" fontId="18" fillId="4" borderId="17" xfId="5" applyFont="1" applyFill="1" applyBorder="1"/>
    <xf numFmtId="0" fontId="0" fillId="4" borderId="18" xfId="0" applyFont="1" applyFill="1" applyBorder="1" applyAlignment="1">
      <alignment horizontal="center" vertical="center"/>
    </xf>
    <xf numFmtId="0" fontId="0" fillId="4" borderId="18" xfId="0" applyFont="1" applyFill="1" applyBorder="1"/>
    <xf numFmtId="2" fontId="7" fillId="4" borderId="19" xfId="0" applyNumberFormat="1" applyFont="1" applyFill="1" applyBorder="1"/>
    <xf numFmtId="40" fontId="0" fillId="4" borderId="0" xfId="0" applyNumberFormat="1" applyFont="1" applyFill="1" applyBorder="1"/>
    <xf numFmtId="43" fontId="0" fillId="4" borderId="12" xfId="1" applyFont="1" applyFill="1" applyBorder="1"/>
    <xf numFmtId="0" fontId="8" fillId="3" borderId="31" xfId="0" applyFont="1" applyFill="1" applyBorder="1" applyAlignment="1">
      <alignment horizontal="center" vertical="center" wrapText="1"/>
    </xf>
    <xf numFmtId="0" fontId="6" fillId="2" borderId="1" xfId="0" applyFont="1" applyFill="1" applyBorder="1"/>
    <xf numFmtId="0" fontId="6" fillId="2" borderId="1" xfId="0" applyFont="1" applyFill="1" applyBorder="1" applyAlignment="1">
      <alignment wrapText="1"/>
    </xf>
    <xf numFmtId="0" fontId="0" fillId="2" borderId="1" xfId="0" applyFill="1" applyBorder="1"/>
    <xf numFmtId="0" fontId="6" fillId="2" borderId="0" xfId="0" applyFont="1" applyFill="1" applyBorder="1" applyAlignment="1">
      <alignment horizontal="left" vertical="top" wrapText="1"/>
    </xf>
    <xf numFmtId="0" fontId="2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2" fillId="3" borderId="32" xfId="0" applyFont="1" applyFill="1" applyBorder="1" applyAlignment="1">
      <alignment horizontal="center" vertical="center" wrapText="1"/>
    </xf>
    <xf numFmtId="164" fontId="6" fillId="2" borderId="9" xfId="0" applyNumberFormat="1" applyFont="1" applyFill="1" applyBorder="1" applyAlignment="1">
      <alignment horizontal="center" vertical="center" wrapText="1"/>
    </xf>
    <xf numFmtId="164" fontId="6" fillId="2" borderId="33" xfId="0" applyNumberFormat="1" applyFont="1" applyFill="1" applyBorder="1" applyAlignment="1">
      <alignment horizontal="center" vertical="center" wrapText="1"/>
    </xf>
    <xf numFmtId="164" fontId="6" fillId="2" borderId="32" xfId="0" applyNumberFormat="1" applyFont="1" applyFill="1" applyBorder="1" applyAlignment="1">
      <alignment horizontal="center" vertical="center" wrapText="1"/>
    </xf>
    <xf numFmtId="164" fontId="6" fillId="2" borderId="10" xfId="0" applyNumberFormat="1" applyFont="1" applyFill="1" applyBorder="1" applyAlignment="1">
      <alignment horizontal="center" vertical="center" wrapText="1"/>
    </xf>
    <xf numFmtId="164" fontId="6" fillId="2" borderId="34" xfId="0" applyNumberFormat="1" applyFont="1" applyFill="1" applyBorder="1" applyAlignment="1">
      <alignment horizontal="center" vertical="center" wrapText="1"/>
    </xf>
    <xf numFmtId="0" fontId="6" fillId="2" borderId="35" xfId="0" applyFont="1" applyFill="1" applyBorder="1" applyAlignment="1">
      <alignment horizontal="left" vertical="center" wrapText="1"/>
    </xf>
    <xf numFmtId="0" fontId="6" fillId="2" borderId="25" xfId="0" applyFont="1" applyFill="1" applyBorder="1" applyAlignment="1">
      <alignment horizontal="left" vertical="center" wrapText="1"/>
    </xf>
    <xf numFmtId="164" fontId="6" fillId="2" borderId="36" xfId="0" applyNumberFormat="1" applyFont="1" applyFill="1" applyBorder="1" applyAlignment="1">
      <alignment horizontal="center" vertical="center" wrapText="1"/>
    </xf>
    <xf numFmtId="164" fontId="6" fillId="2" borderId="37" xfId="0" applyNumberFormat="1" applyFont="1" applyFill="1" applyBorder="1" applyAlignment="1">
      <alignment horizontal="center" vertical="center" wrapText="1"/>
    </xf>
    <xf numFmtId="0" fontId="6" fillId="2" borderId="2" xfId="0" applyFont="1" applyFill="1" applyBorder="1" applyAlignment="1">
      <alignment horizontal="left" vertical="center" wrapText="1"/>
    </xf>
    <xf numFmtId="164" fontId="6" fillId="2" borderId="7" xfId="0" applyNumberFormat="1" applyFont="1" applyFill="1" applyBorder="1" applyAlignment="1">
      <alignment horizontal="center" vertical="center" wrapText="1"/>
    </xf>
    <xf numFmtId="164" fontId="6" fillId="2" borderId="9" xfId="1" applyNumberFormat="1" applyFont="1" applyFill="1" applyBorder="1" applyAlignment="1">
      <alignment horizontal="center" vertical="center" wrapText="1"/>
    </xf>
    <xf numFmtId="0" fontId="6" fillId="2" borderId="38" xfId="0" applyFont="1" applyFill="1" applyBorder="1" applyAlignment="1">
      <alignment horizontal="left" vertical="center" wrapText="1"/>
    </xf>
    <xf numFmtId="164" fontId="6" fillId="2" borderId="10" xfId="1" applyNumberFormat="1"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0" xfId="0" applyFont="1" applyFill="1" applyBorder="1" applyAlignment="1">
      <alignment vertical="center" wrapText="1"/>
    </xf>
    <xf numFmtId="0" fontId="0" fillId="2" borderId="39" xfId="0" applyFont="1" applyFill="1" applyBorder="1"/>
    <xf numFmtId="49" fontId="19" fillId="2" borderId="26" xfId="5" applyNumberFormat="1" applyFont="1" applyFill="1" applyBorder="1" applyAlignment="1">
      <alignment horizontal="center" vertical="center" wrapText="1"/>
    </xf>
    <xf numFmtId="49" fontId="20" fillId="2" borderId="26" xfId="0" applyNumberFormat="1" applyFont="1" applyFill="1" applyBorder="1" applyAlignment="1">
      <alignment horizontal="left" vertical="top" wrapText="1"/>
    </xf>
    <xf numFmtId="166" fontId="19" fillId="2" borderId="26" xfId="5" applyNumberFormat="1" applyFont="1" applyFill="1" applyBorder="1" applyAlignment="1">
      <alignment horizontal="right" vertical="center"/>
    </xf>
    <xf numFmtId="40" fontId="19" fillId="2" borderId="26" xfId="5" applyNumberFormat="1" applyFont="1" applyFill="1" applyBorder="1" applyAlignment="1">
      <alignment horizontal="left" vertical="top"/>
    </xf>
    <xf numFmtId="40" fontId="19" fillId="2" borderId="40" xfId="3" applyNumberFormat="1" applyFont="1" applyFill="1" applyBorder="1" applyAlignment="1">
      <alignment horizontal="left" vertical="top" wrapText="1"/>
    </xf>
    <xf numFmtId="0" fontId="6" fillId="2" borderId="0" xfId="0" applyFont="1" applyFill="1" applyAlignment="1">
      <alignment wrapText="1"/>
    </xf>
    <xf numFmtId="0" fontId="4" fillId="2" borderId="7" xfId="0" applyFont="1" applyFill="1" applyBorder="1" applyAlignment="1">
      <alignment horizontal="center" vertical="center" wrapText="1"/>
    </xf>
    <xf numFmtId="0" fontId="5" fillId="2" borderId="41" xfId="0" applyFont="1" applyFill="1" applyBorder="1" applyAlignment="1">
      <alignment horizontal="left" vertical="center" wrapText="1"/>
    </xf>
    <xf numFmtId="164" fontId="0" fillId="2" borderId="41" xfId="0" applyNumberFormat="1" applyFill="1" applyBorder="1" applyAlignment="1">
      <alignment horizontal="center" vertical="center"/>
    </xf>
    <xf numFmtId="0" fontId="0" fillId="2" borderId="41" xfId="0" applyFill="1" applyBorder="1" applyAlignment="1">
      <alignment horizontal="center" vertical="center"/>
    </xf>
    <xf numFmtId="164" fontId="0" fillId="2" borderId="8" xfId="0" applyNumberFormat="1" applyFill="1" applyBorder="1" applyAlignment="1">
      <alignment horizontal="center" vertical="center"/>
    </xf>
    <xf numFmtId="164" fontId="6" fillId="2" borderId="1" xfId="0" applyNumberFormat="1"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165" fontId="6" fillId="2" borderId="8" xfId="1" applyNumberFormat="1"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2" fillId="3" borderId="31" xfId="0" applyFont="1" applyFill="1" applyBorder="1" applyAlignment="1">
      <alignment horizontal="center" vertical="center" wrapText="1"/>
    </xf>
    <xf numFmtId="164" fontId="6" fillId="2" borderId="6" xfId="0" applyNumberFormat="1" applyFont="1" applyFill="1" applyBorder="1" applyAlignment="1">
      <alignment horizontal="center" vertical="center" wrapText="1"/>
    </xf>
    <xf numFmtId="164" fontId="6" fillId="2" borderId="8" xfId="0" applyNumberFormat="1" applyFont="1" applyFill="1" applyBorder="1" applyAlignment="1">
      <alignment horizontal="center" vertical="center" wrapText="1"/>
    </xf>
    <xf numFmtId="0" fontId="6" fillId="2" borderId="20" xfId="0" applyFont="1" applyFill="1" applyBorder="1" applyAlignment="1">
      <alignment horizontal="left" vertical="center" wrapText="1"/>
    </xf>
    <xf numFmtId="164" fontId="6" fillId="2" borderId="31" xfId="0" applyNumberFormat="1" applyFont="1" applyFill="1" applyBorder="1" applyAlignment="1">
      <alignment horizontal="center" vertical="center" wrapText="1"/>
    </xf>
    <xf numFmtId="164" fontId="6" fillId="2" borderId="42" xfId="0" applyNumberFormat="1" applyFont="1" applyFill="1" applyBorder="1" applyAlignment="1">
      <alignment horizontal="center" vertical="center" wrapText="1"/>
    </xf>
    <xf numFmtId="164" fontId="6" fillId="2" borderId="36" xfId="1" applyNumberFormat="1" applyFont="1" applyFill="1" applyBorder="1" applyAlignment="1">
      <alignment horizontal="center" vertical="center" wrapText="1"/>
    </xf>
    <xf numFmtId="0" fontId="11" fillId="2" borderId="3" xfId="0" applyFont="1" applyFill="1" applyBorder="1" applyAlignment="1">
      <alignment vertical="center" wrapText="1"/>
    </xf>
    <xf numFmtId="0" fontId="6" fillId="2" borderId="43" xfId="0" applyFont="1" applyFill="1" applyBorder="1" applyAlignment="1">
      <alignment horizontal="left" vertical="center" wrapText="1"/>
    </xf>
    <xf numFmtId="164" fontId="6" fillId="2" borderId="3" xfId="0" applyNumberFormat="1" applyFont="1" applyFill="1" applyBorder="1" applyAlignment="1">
      <alignment horizontal="center" vertical="center" wrapText="1"/>
    </xf>
    <xf numFmtId="164" fontId="6" fillId="2" borderId="4" xfId="0" applyNumberFormat="1" applyFont="1" applyFill="1" applyBorder="1" applyAlignment="1">
      <alignment horizontal="center" vertical="center" wrapText="1"/>
    </xf>
    <xf numFmtId="164" fontId="6" fillId="2" borderId="5" xfId="0" applyNumberFormat="1" applyFont="1" applyFill="1" applyBorder="1" applyAlignment="1">
      <alignment horizontal="center" vertical="center" wrapText="1"/>
    </xf>
    <xf numFmtId="164" fontId="6" fillId="2" borderId="3" xfId="0" applyNumberFormat="1" applyFont="1" applyFill="1" applyBorder="1" applyAlignment="1">
      <alignment vertical="center" wrapText="1"/>
    </xf>
    <xf numFmtId="165" fontId="6" fillId="2" borderId="7" xfId="1" applyNumberFormat="1" applyFont="1" applyFill="1" applyBorder="1" applyAlignment="1">
      <alignment horizontal="left" vertical="center" wrapText="1"/>
    </xf>
    <xf numFmtId="165" fontId="6" fillId="2" borderId="34" xfId="1" applyNumberFormat="1" applyFont="1" applyFill="1" applyBorder="1" applyAlignment="1">
      <alignment horizontal="left" vertical="center" wrapText="1"/>
    </xf>
    <xf numFmtId="164" fontId="6" fillId="2" borderId="44" xfId="0" applyNumberFormat="1" applyFont="1" applyFill="1" applyBorder="1" applyAlignment="1">
      <alignment horizontal="center" vertical="center" wrapText="1"/>
    </xf>
    <xf numFmtId="164" fontId="6" fillId="2" borderId="45" xfId="0" applyNumberFormat="1" applyFont="1" applyFill="1" applyBorder="1" applyAlignment="1">
      <alignment horizontal="center" vertical="center" wrapText="1"/>
    </xf>
    <xf numFmtId="164" fontId="6" fillId="2" borderId="46" xfId="0" applyNumberFormat="1" applyFont="1" applyFill="1" applyBorder="1" applyAlignment="1">
      <alignment horizontal="center" vertical="center" wrapText="1"/>
    </xf>
    <xf numFmtId="164" fontId="6" fillId="2" borderId="27" xfId="0" applyNumberFormat="1" applyFont="1" applyFill="1" applyBorder="1" applyAlignment="1">
      <alignment horizontal="center" vertical="center" wrapText="1"/>
    </xf>
    <xf numFmtId="164" fontId="6" fillId="2" borderId="47" xfId="0" applyNumberFormat="1" applyFont="1" applyFill="1" applyBorder="1" applyAlignment="1">
      <alignment horizontal="center" vertical="center" wrapText="1"/>
    </xf>
    <xf numFmtId="164" fontId="6" fillId="2" borderId="22" xfId="0" applyNumberFormat="1" applyFont="1" applyFill="1" applyBorder="1" applyAlignment="1">
      <alignment horizontal="center" vertical="center" wrapText="1"/>
    </xf>
    <xf numFmtId="165" fontId="6" fillId="2" borderId="37" xfId="1" applyNumberFormat="1" applyFont="1" applyFill="1" applyBorder="1" applyAlignment="1">
      <alignment horizontal="left" vertical="center" wrapText="1"/>
    </xf>
    <xf numFmtId="165" fontId="6" fillId="2" borderId="6" xfId="1" applyNumberFormat="1" applyFont="1" applyFill="1" applyBorder="1" applyAlignment="1">
      <alignment horizontal="center" vertical="center" wrapText="1"/>
    </xf>
    <xf numFmtId="164" fontId="6" fillId="2" borderId="48" xfId="0" applyNumberFormat="1" applyFont="1" applyFill="1" applyBorder="1" applyAlignment="1">
      <alignment horizontal="center" vertical="center" wrapText="1"/>
    </xf>
    <xf numFmtId="164" fontId="6" fillId="2" borderId="41" xfId="0" applyNumberFormat="1" applyFont="1" applyFill="1" applyBorder="1" applyAlignment="1">
      <alignment horizontal="center" vertical="center" wrapText="1"/>
    </xf>
    <xf numFmtId="164" fontId="6" fillId="2" borderId="33" xfId="1" applyNumberFormat="1" applyFont="1" applyFill="1" applyBorder="1" applyAlignment="1">
      <alignment horizontal="center" vertical="center" wrapText="1"/>
    </xf>
    <xf numFmtId="0" fontId="31" fillId="2" borderId="0" xfId="0" applyFont="1" applyFill="1"/>
    <xf numFmtId="165" fontId="31" fillId="2" borderId="0" xfId="1" applyNumberFormat="1" applyFont="1" applyFill="1"/>
    <xf numFmtId="0" fontId="31" fillId="2" borderId="0" xfId="0" applyFont="1" applyFill="1" applyAlignment="1">
      <alignment horizontal="right"/>
    </xf>
    <xf numFmtId="0" fontId="6" fillId="2" borderId="1" xfId="0" applyFont="1" applyFill="1" applyBorder="1" applyAlignment="1">
      <alignment vertical="top" wrapText="1"/>
    </xf>
    <xf numFmtId="164" fontId="33" fillId="0" borderId="9" xfId="0" applyNumberFormat="1" applyFont="1" applyFill="1" applyBorder="1" applyAlignment="1">
      <alignment horizontal="center" vertical="center" wrapText="1"/>
    </xf>
    <xf numFmtId="164" fontId="33" fillId="0" borderId="10" xfId="0" applyNumberFormat="1" applyFont="1" applyFill="1" applyBorder="1" applyAlignment="1">
      <alignment horizontal="center" vertical="center" wrapText="1"/>
    </xf>
    <xf numFmtId="0" fontId="7" fillId="0" borderId="0" xfId="0" applyFont="1"/>
    <xf numFmtId="0" fontId="13" fillId="5" borderId="49" xfId="0" applyFont="1" applyFill="1" applyBorder="1" applyAlignment="1">
      <alignment horizontal="center" vertical="center" wrapText="1"/>
    </xf>
    <xf numFmtId="0" fontId="13" fillId="5" borderId="50" xfId="0"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1" xfId="0" applyFont="1" applyBorder="1" applyAlignment="1">
      <alignment horizontal="left" vertical="top" wrapText="1"/>
    </xf>
    <xf numFmtId="0" fontId="9" fillId="2" borderId="1" xfId="0" applyFont="1" applyFill="1" applyBorder="1" applyAlignment="1">
      <alignment horizontal="left" vertical="top" wrapText="1"/>
    </xf>
    <xf numFmtId="0" fontId="10" fillId="2" borderId="1" xfId="0" applyFont="1" applyFill="1" applyBorder="1" applyAlignment="1">
      <alignment vertical="top" wrapText="1"/>
    </xf>
    <xf numFmtId="0" fontId="10" fillId="2" borderId="1" xfId="0" applyFont="1" applyFill="1" applyBorder="1" applyAlignment="1">
      <alignment horizontal="left" vertical="top" wrapText="1"/>
    </xf>
    <xf numFmtId="0" fontId="10" fillId="0" borderId="31" xfId="0" applyFont="1" applyBorder="1" applyAlignment="1">
      <alignment vertical="top" wrapText="1"/>
    </xf>
    <xf numFmtId="0" fontId="10" fillId="2" borderId="31" xfId="0" applyFont="1" applyFill="1" applyBorder="1" applyAlignment="1">
      <alignment vertical="top" wrapText="1"/>
    </xf>
    <xf numFmtId="0" fontId="10" fillId="0" borderId="31" xfId="0" applyFont="1" applyFill="1" applyBorder="1" applyAlignment="1">
      <alignment vertical="top" wrapText="1"/>
    </xf>
    <xf numFmtId="0" fontId="9" fillId="6" borderId="1" xfId="0" applyFont="1" applyFill="1" applyBorder="1" applyAlignment="1">
      <alignment horizontal="left" vertical="top" wrapText="1"/>
    </xf>
    <xf numFmtId="0" fontId="10" fillId="6"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1" xfId="0" applyFont="1" applyBorder="1" applyAlignment="1">
      <alignment horizontal="center" vertical="center"/>
    </xf>
    <xf numFmtId="0" fontId="6" fillId="6" borderId="1" xfId="0" applyFont="1" applyFill="1" applyBorder="1" applyAlignment="1">
      <alignment horizontal="left" vertical="top" wrapText="1"/>
    </xf>
    <xf numFmtId="0" fontId="6" fillId="6" borderId="1" xfId="0" applyFont="1" applyFill="1" applyBorder="1" applyAlignment="1">
      <alignment horizontal="center" vertical="center"/>
    </xf>
    <xf numFmtId="0" fontId="34" fillId="0" borderId="0" xfId="0" applyFont="1"/>
    <xf numFmtId="0" fontId="1" fillId="0" borderId="0" xfId="0" applyFont="1"/>
    <xf numFmtId="0" fontId="29" fillId="5" borderId="31" xfId="0" applyFont="1" applyFill="1" applyBorder="1" applyAlignment="1">
      <alignment horizontal="center" vertical="center" wrapText="1"/>
    </xf>
    <xf numFmtId="0" fontId="29" fillId="5" borderId="2" xfId="0" applyFont="1" applyFill="1" applyBorder="1" applyAlignment="1">
      <alignment horizontal="center" vertical="center" wrapText="1"/>
    </xf>
    <xf numFmtId="1" fontId="0" fillId="0" borderId="0" xfId="6" applyNumberFormat="1" applyFont="1"/>
    <xf numFmtId="0" fontId="36" fillId="0" borderId="1" xfId="0" applyFont="1" applyBorder="1" applyAlignment="1">
      <alignment vertical="center" wrapText="1"/>
    </xf>
    <xf numFmtId="0" fontId="37" fillId="0" borderId="1" xfId="0" applyFont="1" applyBorder="1" applyAlignment="1">
      <alignment horizontal="center" vertical="center" wrapText="1"/>
    </xf>
    <xf numFmtId="1" fontId="37" fillId="0" borderId="1" xfId="6" applyNumberFormat="1" applyFont="1" applyBorder="1" applyAlignment="1">
      <alignment horizontal="center" vertical="center" wrapText="1"/>
    </xf>
    <xf numFmtId="0" fontId="36" fillId="0" borderId="1" xfId="0" applyFont="1" applyBorder="1" applyAlignment="1">
      <alignment horizontal="justify" vertical="center" wrapText="1"/>
    </xf>
    <xf numFmtId="0" fontId="36" fillId="0" borderId="1" xfId="0" applyFont="1" applyFill="1" applyBorder="1" applyAlignment="1">
      <alignment horizontal="right" vertical="center" wrapText="1"/>
    </xf>
    <xf numFmtId="0" fontId="36" fillId="0" borderId="1" xfId="0" applyFont="1" applyFill="1" applyBorder="1" applyAlignment="1">
      <alignment horizontal="center" vertical="center" wrapText="1"/>
    </xf>
    <xf numFmtId="1" fontId="36" fillId="0" borderId="1" xfId="6" applyNumberFormat="1" applyFont="1" applyFill="1" applyBorder="1" applyAlignment="1">
      <alignment horizontal="center" vertical="center" wrapText="1"/>
    </xf>
    <xf numFmtId="164" fontId="37" fillId="0" borderId="1" xfId="6" applyNumberFormat="1" applyFont="1" applyBorder="1" applyAlignment="1">
      <alignment horizontal="center" vertical="center" wrapText="1"/>
    </xf>
    <xf numFmtId="49" fontId="29" fillId="5" borderId="31" xfId="0" applyNumberFormat="1" applyFont="1" applyFill="1" applyBorder="1" applyAlignment="1">
      <alignment horizontal="center" vertical="center" wrapText="1"/>
    </xf>
    <xf numFmtId="0" fontId="38" fillId="0" borderId="0" xfId="0" applyFont="1" applyFill="1" applyBorder="1" applyAlignment="1">
      <alignment horizontal="justify" vertical="center" wrapText="1"/>
    </xf>
    <xf numFmtId="164" fontId="36" fillId="0" borderId="1" xfId="6" applyNumberFormat="1" applyFont="1" applyBorder="1" applyAlignment="1">
      <alignment horizontal="center" vertical="center" wrapText="1"/>
    </xf>
    <xf numFmtId="15" fontId="10" fillId="0" borderId="1" xfId="0" applyNumberFormat="1" applyFont="1" applyBorder="1" applyAlignment="1">
      <alignment horizontal="center" vertical="center" wrapText="1"/>
    </xf>
    <xf numFmtId="15" fontId="6" fillId="2" borderId="1" xfId="0" applyNumberFormat="1" applyFont="1" applyFill="1" applyBorder="1" applyAlignment="1">
      <alignment horizontal="center" vertical="center"/>
    </xf>
    <xf numFmtId="0" fontId="40" fillId="7" borderId="0" xfId="4" applyFont="1" applyFill="1" applyBorder="1" applyAlignment="1">
      <alignment vertical="top"/>
    </xf>
    <xf numFmtId="0" fontId="41" fillId="7" borderId="0" xfId="0" applyFont="1" applyFill="1" applyBorder="1"/>
    <xf numFmtId="3" fontId="27" fillId="8" borderId="7" xfId="1" applyNumberFormat="1" applyFont="1" applyFill="1" applyBorder="1" applyAlignment="1">
      <alignment vertical="top" wrapText="1" readingOrder="1"/>
    </xf>
    <xf numFmtId="0" fontId="27" fillId="8" borderId="1" xfId="2" applyFont="1" applyFill="1" applyBorder="1" applyAlignment="1">
      <alignment horizontal="left" vertical="top" wrapText="1" readingOrder="1"/>
    </xf>
    <xf numFmtId="168" fontId="27" fillId="8" borderId="1" xfId="2" applyNumberFormat="1" applyFont="1" applyFill="1" applyBorder="1" applyAlignment="1">
      <alignment horizontal="center" vertical="top"/>
    </xf>
    <xf numFmtId="168" fontId="27" fillId="8" borderId="9" xfId="2" applyNumberFormat="1" applyFont="1" applyFill="1" applyBorder="1" applyAlignment="1">
      <alignment horizontal="center" vertical="top"/>
    </xf>
    <xf numFmtId="0" fontId="42" fillId="7" borderId="1" xfId="0" applyFont="1" applyFill="1" applyBorder="1"/>
    <xf numFmtId="168" fontId="42" fillId="8" borderId="1" xfId="2" applyNumberFormat="1" applyFont="1" applyFill="1" applyBorder="1" applyAlignment="1">
      <alignment horizontal="center" vertical="top"/>
    </xf>
    <xf numFmtId="168" fontId="42" fillId="8" borderId="9" xfId="2" applyNumberFormat="1" applyFont="1" applyFill="1" applyBorder="1" applyAlignment="1">
      <alignment horizontal="center" vertical="top"/>
    </xf>
    <xf numFmtId="0" fontId="43" fillId="7" borderId="0" xfId="0" applyFont="1" applyFill="1" applyBorder="1"/>
    <xf numFmtId="0" fontId="42" fillId="7" borderId="8" xfId="4" applyFont="1" applyFill="1" applyBorder="1" applyAlignment="1">
      <alignment vertical="top"/>
    </xf>
    <xf numFmtId="168" fontId="42" fillId="8" borderId="8" xfId="2" applyNumberFormat="1" applyFont="1" applyFill="1" applyBorder="1" applyAlignment="1">
      <alignment horizontal="center" vertical="top"/>
    </xf>
    <xf numFmtId="168" fontId="42" fillId="8" borderId="10" xfId="2" applyNumberFormat="1" applyFont="1" applyFill="1" applyBorder="1" applyAlignment="1">
      <alignment horizontal="center" vertical="top"/>
    </xf>
    <xf numFmtId="0" fontId="42" fillId="7" borderId="0" xfId="0" applyFont="1" applyFill="1" applyBorder="1" applyAlignment="1">
      <alignment horizontal="center"/>
    </xf>
    <xf numFmtId="0" fontId="42" fillId="7" borderId="0" xfId="4" applyFont="1" applyFill="1" applyBorder="1" applyAlignment="1">
      <alignment vertical="top"/>
    </xf>
    <xf numFmtId="168" fontId="42" fillId="8" borderId="0" xfId="2" applyNumberFormat="1" applyFont="1" applyFill="1" applyBorder="1" applyAlignment="1">
      <alignment horizontal="center" vertical="top"/>
    </xf>
    <xf numFmtId="0" fontId="44" fillId="7" borderId="1" xfId="0" applyFont="1" applyFill="1" applyBorder="1"/>
    <xf numFmtId="168" fontId="28" fillId="8" borderId="1" xfId="2" applyNumberFormat="1" applyFont="1" applyFill="1" applyBorder="1" applyAlignment="1">
      <alignment horizontal="center" vertical="top"/>
    </xf>
    <xf numFmtId="168" fontId="28" fillId="8" borderId="9" xfId="2" applyNumberFormat="1" applyFont="1" applyFill="1" applyBorder="1" applyAlignment="1">
      <alignment horizontal="center" vertical="top"/>
    </xf>
    <xf numFmtId="0" fontId="45" fillId="7" borderId="0" xfId="0" applyFont="1" applyFill="1" applyBorder="1"/>
    <xf numFmtId="0" fontId="28" fillId="7" borderId="8" xfId="4" applyFont="1" applyFill="1" applyBorder="1" applyAlignment="1">
      <alignment vertical="top"/>
    </xf>
    <xf numFmtId="168" fontId="28" fillId="8" borderId="8" xfId="2" applyNumberFormat="1" applyFont="1" applyFill="1" applyBorder="1" applyAlignment="1">
      <alignment horizontal="center" vertical="top"/>
    </xf>
    <xf numFmtId="168" fontId="28" fillId="8" borderId="10" xfId="2" applyNumberFormat="1" applyFont="1" applyFill="1" applyBorder="1" applyAlignment="1">
      <alignment horizontal="center" vertical="top"/>
    </xf>
    <xf numFmtId="0" fontId="40" fillId="7" borderId="0" xfId="2" applyFont="1" applyFill="1" applyBorder="1" applyAlignment="1">
      <alignment vertical="top"/>
    </xf>
    <xf numFmtId="43" fontId="40" fillId="7" borderId="0" xfId="2" applyNumberFormat="1" applyFont="1" applyFill="1" applyBorder="1" applyAlignment="1">
      <alignment vertical="top"/>
    </xf>
    <xf numFmtId="2" fontId="40" fillId="7" borderId="0" xfId="2" applyNumberFormat="1" applyFont="1" applyFill="1" applyBorder="1" applyAlignment="1">
      <alignment vertical="top"/>
    </xf>
    <xf numFmtId="0" fontId="39" fillId="8" borderId="0" xfId="2" applyFont="1" applyFill="1" applyBorder="1" applyAlignment="1">
      <alignment horizontal="center" vertical="top" wrapText="1" readingOrder="1"/>
    </xf>
    <xf numFmtId="168" fontId="39" fillId="8" borderId="0" xfId="2" applyNumberFormat="1" applyFont="1" applyFill="1" applyBorder="1" applyAlignment="1">
      <alignment horizontal="center" vertical="top"/>
    </xf>
    <xf numFmtId="0" fontId="11" fillId="0" borderId="1" xfId="0" applyFont="1" applyBorder="1" applyAlignment="1">
      <alignment horizontal="center" vertical="center"/>
    </xf>
    <xf numFmtId="164" fontId="0" fillId="0" borderId="1" xfId="6" applyNumberFormat="1" applyFont="1" applyBorder="1" applyAlignment="1">
      <alignment horizontal="center" vertical="center"/>
    </xf>
    <xf numFmtId="0" fontId="2" fillId="2" borderId="0" xfId="0" applyFont="1" applyFill="1" applyBorder="1"/>
    <xf numFmtId="0" fontId="14" fillId="7" borderId="0" xfId="4" applyFont="1" applyFill="1" applyBorder="1" applyAlignment="1">
      <alignment vertical="top"/>
    </xf>
    <xf numFmtId="3" fontId="48" fillId="8" borderId="7" xfId="1" applyNumberFormat="1" applyFont="1" applyFill="1" applyBorder="1" applyAlignment="1">
      <alignment vertical="top" wrapText="1" readingOrder="1"/>
    </xf>
    <xf numFmtId="168" fontId="48" fillId="8" borderId="1" xfId="2" applyNumberFormat="1" applyFont="1" applyFill="1" applyBorder="1" applyAlignment="1">
      <alignment horizontal="center" vertical="top"/>
    </xf>
    <xf numFmtId="168" fontId="48" fillId="8" borderId="9" xfId="2" applyNumberFormat="1" applyFont="1" applyFill="1" applyBorder="1" applyAlignment="1">
      <alignment horizontal="center" vertical="top"/>
    </xf>
    <xf numFmtId="0" fontId="49" fillId="2" borderId="0" xfId="0" applyFont="1" applyFill="1" applyBorder="1"/>
    <xf numFmtId="168" fontId="46" fillId="8" borderId="0" xfId="2" applyNumberFormat="1" applyFont="1" applyFill="1" applyBorder="1" applyAlignment="1">
      <alignment horizontal="center" vertical="top"/>
    </xf>
    <xf numFmtId="0" fontId="42" fillId="2" borderId="7" xfId="0" applyFont="1" applyFill="1" applyBorder="1" applyAlignment="1">
      <alignment horizontal="left"/>
    </xf>
    <xf numFmtId="0" fontId="50" fillId="2" borderId="7" xfId="0" applyFont="1" applyFill="1" applyBorder="1" applyAlignment="1">
      <alignment horizontal="left"/>
    </xf>
    <xf numFmtId="0" fontId="50" fillId="2" borderId="34" xfId="0" applyFont="1" applyFill="1" applyBorder="1" applyAlignment="1">
      <alignment horizontal="left"/>
    </xf>
    <xf numFmtId="0" fontId="33" fillId="0" borderId="51" xfId="0" applyFont="1" applyBorder="1" applyAlignment="1">
      <alignment horizontal="left" vertical="top" wrapText="1"/>
    </xf>
    <xf numFmtId="0" fontId="33" fillId="0" borderId="52" xfId="0" applyFont="1" applyBorder="1" applyAlignment="1">
      <alignment horizontal="left" vertical="top" wrapText="1"/>
    </xf>
    <xf numFmtId="164" fontId="2" fillId="0" borderId="7" xfId="6" applyNumberFormat="1" applyFont="1" applyBorder="1" applyAlignment="1">
      <alignment horizontal="center" vertical="center"/>
    </xf>
    <xf numFmtId="164" fontId="2" fillId="0" borderId="34" xfId="6" applyNumberFormat="1" applyFont="1" applyBorder="1" applyAlignment="1">
      <alignment horizontal="center" vertical="center"/>
    </xf>
    <xf numFmtId="164" fontId="33" fillId="2" borderId="10" xfId="0" applyNumberFormat="1" applyFont="1" applyFill="1" applyBorder="1" applyAlignment="1">
      <alignment horizontal="center" vertical="center" wrapText="1"/>
    </xf>
    <xf numFmtId="164" fontId="2" fillId="0" borderId="37" xfId="6" applyNumberFormat="1" applyFont="1" applyBorder="1" applyAlignment="1">
      <alignment horizontal="center" vertical="center"/>
    </xf>
    <xf numFmtId="164" fontId="33" fillId="2" borderId="36" xfId="0" applyNumberFormat="1" applyFont="1" applyFill="1" applyBorder="1" applyAlignment="1">
      <alignment horizontal="center" vertical="center" wrapText="1"/>
    </xf>
    <xf numFmtId="0" fontId="32" fillId="3" borderId="34" xfId="0" applyFont="1" applyFill="1" applyBorder="1" applyAlignment="1">
      <alignment horizontal="center" vertical="center" wrapText="1"/>
    </xf>
    <xf numFmtId="0" fontId="32" fillId="3" borderId="10" xfId="0" applyFont="1" applyFill="1" applyBorder="1" applyAlignment="1">
      <alignment horizontal="center" vertical="center" wrapText="1"/>
    </xf>
    <xf numFmtId="164" fontId="33" fillId="0" borderId="36" xfId="0" applyNumberFormat="1" applyFont="1" applyFill="1" applyBorder="1" applyAlignment="1">
      <alignment horizontal="center" vertical="center" wrapText="1"/>
    </xf>
    <xf numFmtId="0" fontId="51" fillId="3" borderId="7" xfId="0" applyFont="1" applyFill="1" applyBorder="1" applyAlignment="1">
      <alignment horizontal="center" vertical="center" wrapText="1"/>
    </xf>
    <xf numFmtId="0" fontId="51" fillId="3" borderId="9" xfId="0" applyFont="1" applyFill="1" applyBorder="1" applyAlignment="1">
      <alignment horizontal="center" vertical="center" wrapText="1"/>
    </xf>
    <xf numFmtId="0" fontId="6" fillId="0" borderId="0" xfId="0" applyFont="1"/>
    <xf numFmtId="0" fontId="11" fillId="0" borderId="1" xfId="0" applyFont="1" applyBorder="1" applyAlignment="1">
      <alignment horizontal="center" vertical="center" wrapText="1"/>
    </xf>
    <xf numFmtId="168" fontId="52" fillId="8" borderId="1" xfId="2" applyNumberFormat="1" applyFont="1" applyFill="1" applyBorder="1" applyAlignment="1">
      <alignment horizontal="center" vertical="top"/>
    </xf>
    <xf numFmtId="168" fontId="52" fillId="8" borderId="9" xfId="2" applyNumberFormat="1" applyFont="1" applyFill="1" applyBorder="1" applyAlignment="1">
      <alignment horizontal="center" vertical="top"/>
    </xf>
    <xf numFmtId="0" fontId="53" fillId="8" borderId="8" xfId="2" applyFont="1" applyFill="1" applyBorder="1" applyAlignment="1">
      <alignment horizontal="center" vertical="top" wrapText="1" readingOrder="1"/>
    </xf>
    <xf numFmtId="168" fontId="53" fillId="8" borderId="8" xfId="2" applyNumberFormat="1" applyFont="1" applyFill="1" applyBorder="1" applyAlignment="1">
      <alignment horizontal="center" vertical="top"/>
    </xf>
    <xf numFmtId="168" fontId="53" fillId="8" borderId="10" xfId="2" applyNumberFormat="1" applyFont="1" applyFill="1" applyBorder="1" applyAlignment="1">
      <alignment horizontal="center" vertical="top"/>
    </xf>
    <xf numFmtId="0" fontId="48" fillId="8" borderId="1" xfId="2" applyFont="1" applyFill="1" applyBorder="1" applyAlignment="1">
      <alignment horizontal="center" vertical="top" wrapText="1" readingOrder="1"/>
    </xf>
    <xf numFmtId="0" fontId="4" fillId="0" borderId="3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4" xfId="0" applyFont="1" applyBorder="1" applyAlignment="1">
      <alignment horizontal="center" vertical="center" wrapText="1"/>
    </xf>
    <xf numFmtId="0" fontId="4" fillId="2" borderId="4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6" fillId="2" borderId="54" xfId="0" applyFont="1" applyFill="1" applyBorder="1" applyAlignment="1">
      <alignment horizontal="left" vertical="top" wrapText="1"/>
    </xf>
    <xf numFmtId="0" fontId="6" fillId="2" borderId="55" xfId="0" applyFont="1" applyFill="1" applyBorder="1" applyAlignment="1">
      <alignment horizontal="left" vertical="top" wrapText="1"/>
    </xf>
    <xf numFmtId="0" fontId="35" fillId="0" borderId="0" xfId="0" applyFont="1" applyFill="1" applyBorder="1" applyAlignment="1">
      <alignment horizontal="left" vertical="top" wrapText="1"/>
    </xf>
    <xf numFmtId="0" fontId="2" fillId="2" borderId="0" xfId="0" applyFont="1" applyFill="1" applyAlignment="1">
      <alignment horizontal="left" vertical="top" wrapText="1"/>
    </xf>
    <xf numFmtId="3" fontId="29" fillId="9" borderId="1" xfId="1" applyNumberFormat="1" applyFont="1" applyFill="1" applyBorder="1" applyAlignment="1">
      <alignment horizontal="center" vertical="top" textRotation="90" wrapText="1" readingOrder="1"/>
    </xf>
    <xf numFmtId="3" fontId="29" fillId="9" borderId="9" xfId="1" applyNumberFormat="1" applyFont="1" applyFill="1" applyBorder="1" applyAlignment="1">
      <alignment horizontal="center" vertical="top" textRotation="90" wrapText="1" readingOrder="1"/>
    </xf>
    <xf numFmtId="3" fontId="29" fillId="9" borderId="48" xfId="1" applyNumberFormat="1" applyFont="1" applyFill="1" applyBorder="1" applyAlignment="1">
      <alignment horizontal="center" vertical="center" wrapText="1" readingOrder="1"/>
    </xf>
    <xf numFmtId="3" fontId="29" fillId="9" borderId="7" xfId="1" applyNumberFormat="1" applyFont="1" applyFill="1" applyBorder="1" applyAlignment="1">
      <alignment horizontal="center" vertical="center" wrapText="1" readingOrder="1"/>
    </xf>
    <xf numFmtId="3" fontId="29" fillId="9" borderId="41" xfId="1" applyNumberFormat="1" applyFont="1" applyFill="1" applyBorder="1" applyAlignment="1">
      <alignment horizontal="center" vertical="center" wrapText="1" readingOrder="1"/>
    </xf>
    <xf numFmtId="3" fontId="29" fillId="9" borderId="1" xfId="1" applyNumberFormat="1" applyFont="1" applyFill="1" applyBorder="1" applyAlignment="1">
      <alignment horizontal="center" vertical="center" wrapText="1" readingOrder="1"/>
    </xf>
    <xf numFmtId="3" fontId="29" fillId="9" borderId="41" xfId="1" applyNumberFormat="1" applyFont="1" applyFill="1" applyBorder="1" applyAlignment="1">
      <alignment horizontal="center" vertical="center" readingOrder="1"/>
    </xf>
    <xf numFmtId="3" fontId="29" fillId="9" borderId="1" xfId="1" applyNumberFormat="1" applyFont="1" applyFill="1" applyBorder="1" applyAlignment="1">
      <alignment horizontal="center" vertical="center" readingOrder="1"/>
    </xf>
    <xf numFmtId="0" fontId="39" fillId="8" borderId="0" xfId="2" applyFont="1" applyFill="1" applyBorder="1" applyAlignment="1">
      <alignment horizontal="center" vertical="top" wrapText="1" readingOrder="1"/>
    </xf>
    <xf numFmtId="3" fontId="29" fillId="9" borderId="33" xfId="1" applyNumberFormat="1" applyFont="1" applyFill="1" applyBorder="1" applyAlignment="1">
      <alignment horizontal="center" vertical="center" readingOrder="1"/>
    </xf>
    <xf numFmtId="3" fontId="29" fillId="9" borderId="9" xfId="1" applyNumberFormat="1" applyFont="1" applyFill="1" applyBorder="1" applyAlignment="1">
      <alignment horizontal="center" vertical="center" readingOrder="1"/>
    </xf>
    <xf numFmtId="0" fontId="42" fillId="7" borderId="42" xfId="0" applyFont="1" applyFill="1" applyBorder="1" applyAlignment="1">
      <alignment horizontal="center"/>
    </xf>
    <xf numFmtId="0" fontId="42" fillId="7" borderId="53" xfId="0" applyFont="1" applyFill="1" applyBorder="1" applyAlignment="1">
      <alignment horizontal="center"/>
    </xf>
    <xf numFmtId="0" fontId="42" fillId="7" borderId="11" xfId="0" applyFont="1" applyFill="1" applyBorder="1" applyAlignment="1">
      <alignment horizontal="center"/>
    </xf>
    <xf numFmtId="0" fontId="44" fillId="7" borderId="42" xfId="0" applyFont="1" applyFill="1" applyBorder="1" applyAlignment="1">
      <alignment horizontal="center"/>
    </xf>
    <xf numFmtId="0" fontId="44" fillId="7" borderId="53" xfId="0" applyFont="1" applyFill="1" applyBorder="1" applyAlignment="1">
      <alignment horizontal="center"/>
    </xf>
    <xf numFmtId="0" fontId="44" fillId="7" borderId="11" xfId="0" applyFont="1" applyFill="1" applyBorder="1" applyAlignment="1">
      <alignment horizontal="center"/>
    </xf>
    <xf numFmtId="3" fontId="47" fillId="9" borderId="1" xfId="1" applyNumberFormat="1" applyFont="1" applyFill="1" applyBorder="1" applyAlignment="1">
      <alignment horizontal="center" vertical="top" textRotation="90" wrapText="1" readingOrder="1"/>
    </xf>
    <xf numFmtId="3" fontId="46" fillId="8" borderId="0" xfId="1" applyNumberFormat="1" applyFont="1" applyFill="1" applyBorder="1" applyAlignment="1">
      <alignment horizontal="center" vertical="top" wrapText="1" readingOrder="1"/>
    </xf>
    <xf numFmtId="3" fontId="39" fillId="8" borderId="0" xfId="1" applyNumberFormat="1" applyFont="1" applyFill="1" applyBorder="1" applyAlignment="1">
      <alignment horizontal="center" vertical="top" wrapText="1" readingOrder="1"/>
    </xf>
    <xf numFmtId="3" fontId="47" fillId="9" borderId="9" xfId="1" applyNumberFormat="1" applyFont="1" applyFill="1" applyBorder="1" applyAlignment="1">
      <alignment horizontal="center" vertical="top" textRotation="90" wrapText="1" readingOrder="1"/>
    </xf>
    <xf numFmtId="0" fontId="46" fillId="8" borderId="0" xfId="2" applyFont="1" applyFill="1" applyBorder="1" applyAlignment="1">
      <alignment horizontal="center" vertical="top" wrapText="1" readingOrder="1"/>
    </xf>
    <xf numFmtId="3" fontId="47" fillId="9" borderId="48" xfId="1" applyNumberFormat="1" applyFont="1" applyFill="1" applyBorder="1" applyAlignment="1">
      <alignment horizontal="center" vertical="center" wrapText="1" readingOrder="1"/>
    </xf>
    <xf numFmtId="3" fontId="47" fillId="9" borderId="7" xfId="1" applyNumberFormat="1" applyFont="1" applyFill="1" applyBorder="1" applyAlignment="1">
      <alignment horizontal="center" vertical="center" wrapText="1" readingOrder="1"/>
    </xf>
    <xf numFmtId="3" fontId="47" fillId="9" borderId="41" xfId="1" applyNumberFormat="1" applyFont="1" applyFill="1" applyBorder="1" applyAlignment="1">
      <alignment horizontal="center" vertical="center" wrapText="1" readingOrder="1"/>
    </xf>
    <xf numFmtId="3" fontId="47" fillId="9" borderId="1" xfId="1" applyNumberFormat="1" applyFont="1" applyFill="1" applyBorder="1" applyAlignment="1">
      <alignment horizontal="center" vertical="center" wrapText="1" readingOrder="1"/>
    </xf>
    <xf numFmtId="3" fontId="47" fillId="9" borderId="41" xfId="1" applyNumberFormat="1" applyFont="1" applyFill="1" applyBorder="1" applyAlignment="1">
      <alignment horizontal="center" vertical="center" readingOrder="1"/>
    </xf>
    <xf numFmtId="3" fontId="47" fillId="9" borderId="1" xfId="1" applyNumberFormat="1" applyFont="1" applyFill="1" applyBorder="1" applyAlignment="1">
      <alignment horizontal="center" vertical="center" readingOrder="1"/>
    </xf>
    <xf numFmtId="3" fontId="47" fillId="9" borderId="33" xfId="1" applyNumberFormat="1" applyFont="1" applyFill="1" applyBorder="1" applyAlignment="1">
      <alignment horizontal="center" vertical="center" readingOrder="1"/>
    </xf>
    <xf numFmtId="3" fontId="47" fillId="9" borderId="9" xfId="1" applyNumberFormat="1" applyFont="1" applyFill="1" applyBorder="1" applyAlignment="1">
      <alignment horizontal="center" vertical="center" readingOrder="1"/>
    </xf>
    <xf numFmtId="0" fontId="18" fillId="4" borderId="0" xfId="5" applyFont="1" applyFill="1" applyBorder="1" applyAlignment="1">
      <alignment horizontal="left" vertical="center"/>
    </xf>
    <xf numFmtId="0" fontId="0" fillId="2" borderId="0" xfId="0" applyFont="1" applyFill="1" applyBorder="1" applyAlignment="1">
      <alignment horizontal="left" vertical="top" wrapText="1"/>
    </xf>
    <xf numFmtId="0" fontId="22" fillId="2" borderId="0" xfId="5" applyFont="1" applyFill="1" applyBorder="1" applyAlignment="1">
      <alignment horizontal="center" vertical="top" wrapText="1"/>
    </xf>
    <xf numFmtId="0" fontId="11" fillId="0" borderId="1" xfId="0" applyFont="1" applyBorder="1" applyAlignment="1">
      <alignment horizontal="center" vertical="center" wrapText="1"/>
    </xf>
    <xf numFmtId="0" fontId="6" fillId="0" borderId="21" xfId="0" applyFont="1" applyBorder="1" applyAlignment="1">
      <alignment horizontal="left" vertical="center" wrapText="1"/>
    </xf>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32" fillId="3" borderId="57" xfId="0" applyFont="1" applyFill="1" applyBorder="1" applyAlignment="1">
      <alignment horizontal="center" vertical="center" wrapText="1"/>
    </xf>
    <xf numFmtId="0" fontId="32" fillId="3" borderId="51" xfId="0" applyFont="1" applyFill="1" applyBorder="1" applyAlignment="1">
      <alignment horizontal="center" vertical="center" wrapText="1"/>
    </xf>
    <xf numFmtId="0" fontId="32" fillId="3" borderId="54" xfId="0" applyFont="1" applyFill="1" applyBorder="1" applyAlignment="1">
      <alignment horizontal="center" vertical="center" wrapText="1"/>
    </xf>
    <xf numFmtId="0" fontId="32" fillId="3" borderId="55" xfId="0" applyFont="1" applyFill="1" applyBorder="1" applyAlignment="1">
      <alignment horizontal="center" vertical="center" wrapText="1"/>
    </xf>
    <xf numFmtId="0" fontId="32" fillId="3" borderId="48" xfId="0" applyFont="1" applyFill="1" applyBorder="1" applyAlignment="1">
      <alignment horizontal="center" vertical="center" wrapText="1"/>
    </xf>
    <xf numFmtId="0" fontId="32" fillId="3" borderId="33" xfId="0" applyFont="1" applyFill="1" applyBorder="1" applyAlignment="1">
      <alignment horizontal="center" vertical="center" wrapText="1"/>
    </xf>
    <xf numFmtId="0" fontId="51" fillId="3" borderId="48" xfId="0" applyFont="1" applyFill="1" applyBorder="1" applyAlignment="1">
      <alignment horizontal="center" vertical="center" wrapText="1"/>
    </xf>
    <xf numFmtId="0" fontId="51" fillId="3" borderId="33" xfId="0" applyFont="1" applyFill="1" applyBorder="1" applyAlignment="1">
      <alignment horizontal="center" vertical="center" wrapText="1"/>
    </xf>
    <xf numFmtId="0" fontId="12" fillId="3" borderId="58" xfId="0" applyFont="1" applyFill="1" applyBorder="1" applyAlignment="1">
      <alignment horizontal="center" vertical="center" wrapText="1"/>
    </xf>
    <xf numFmtId="0" fontId="12" fillId="3" borderId="59"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23" fillId="3" borderId="33" xfId="0" applyFont="1" applyFill="1" applyBorder="1" applyAlignment="1">
      <alignment horizontal="center" vertical="center" wrapText="1"/>
    </xf>
    <xf numFmtId="0" fontId="23" fillId="3" borderId="32" xfId="0" applyFont="1" applyFill="1" applyBorder="1" applyAlignment="1">
      <alignment horizontal="center" vertical="center" wrapText="1"/>
    </xf>
    <xf numFmtId="0" fontId="23" fillId="3" borderId="44"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23" fillId="3" borderId="60" xfId="0" applyFont="1" applyFill="1" applyBorder="1" applyAlignment="1">
      <alignment horizontal="center" vertical="center"/>
    </xf>
    <xf numFmtId="0" fontId="23" fillId="3" borderId="61" xfId="0" applyFont="1" applyFill="1" applyBorder="1" applyAlignment="1">
      <alignment horizontal="center" vertical="center"/>
    </xf>
    <xf numFmtId="0" fontId="23" fillId="3" borderId="62" xfId="0" applyFont="1" applyFill="1" applyBorder="1" applyAlignment="1">
      <alignment horizontal="center" vertical="center"/>
    </xf>
    <xf numFmtId="0" fontId="23" fillId="3" borderId="48" xfId="0" applyFont="1" applyFill="1" applyBorder="1" applyAlignment="1">
      <alignment horizontal="center" vertical="center" wrapText="1"/>
    </xf>
    <xf numFmtId="0" fontId="23" fillId="3" borderId="41"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6" fillId="2" borderId="0" xfId="0" applyFont="1" applyFill="1" applyBorder="1" applyAlignment="1">
      <alignment horizontal="left" vertical="top" wrapText="1"/>
    </xf>
    <xf numFmtId="0" fontId="11" fillId="2" borderId="42" xfId="0" applyFont="1" applyFill="1" applyBorder="1" applyAlignment="1">
      <alignment horizontal="center" vertical="center" wrapText="1"/>
    </xf>
  </cellXfs>
  <cellStyles count="7">
    <cellStyle name="Millares" xfId="1" builtinId="3"/>
    <cellStyle name="Millares 3" xfId="2"/>
    <cellStyle name="Millares_Calendario 2002 capitulo 1000" xfId="3"/>
    <cellStyle name="Normal" xfId="0" builtinId="0"/>
    <cellStyle name="Normal 4" xfId="4"/>
    <cellStyle name="Normal_Calendario 2002 capitulo 1000" xfId="5"/>
    <cellStyle name="Porcentual" xfId="6" builtinId="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N32"/>
  <sheetViews>
    <sheetView tabSelected="1" workbookViewId="0">
      <selection activeCell="C11" sqref="C11"/>
    </sheetView>
  </sheetViews>
  <sheetFormatPr baseColWidth="10" defaultColWidth="7.7109375" defaultRowHeight="15"/>
  <cols>
    <col min="1" max="1" width="3.85546875" style="38" customWidth="1"/>
    <col min="2" max="2" width="10.42578125" customWidth="1"/>
    <col min="3" max="3" width="36.7109375" customWidth="1"/>
    <col min="4" max="4" width="42.7109375" customWidth="1"/>
    <col min="5" max="8" width="5.42578125" customWidth="1"/>
    <col min="9" max="9" width="4.85546875" customWidth="1"/>
    <col min="10" max="10" width="5.140625" customWidth="1"/>
    <col min="11" max="12" width="5" customWidth="1"/>
    <col min="13" max="13" width="5.42578125" customWidth="1"/>
    <col min="14" max="14" width="4.42578125" customWidth="1"/>
    <col min="15" max="15" width="7.42578125" customWidth="1"/>
    <col min="16" max="16" width="1.7109375" style="38" customWidth="1"/>
    <col min="17" max="40" width="7.7109375" style="38"/>
  </cols>
  <sheetData>
    <row r="1" spans="1:40" s="38" customFormat="1"/>
    <row r="2" spans="1:40" s="38" customFormat="1"/>
    <row r="3" spans="1:40" s="38" customFormat="1" ht="15.75">
      <c r="B3" s="39" t="s">
        <v>154</v>
      </c>
    </row>
    <row r="4" spans="1:40" s="38" customFormat="1" ht="6.95" customHeight="1" thickBot="1"/>
    <row r="5" spans="1:40" ht="80.099999999999994" customHeight="1" thickBot="1">
      <c r="B5" s="40" t="s">
        <v>147</v>
      </c>
      <c r="C5" s="41" t="s">
        <v>148</v>
      </c>
      <c r="D5" s="41" t="s">
        <v>155</v>
      </c>
      <c r="E5" s="42" t="s">
        <v>156</v>
      </c>
      <c r="F5" s="42" t="s">
        <v>157</v>
      </c>
      <c r="G5" s="42" t="s">
        <v>158</v>
      </c>
      <c r="H5" s="42" t="s">
        <v>159</v>
      </c>
      <c r="I5" s="42" t="s">
        <v>160</v>
      </c>
      <c r="J5" s="42" t="s">
        <v>161</v>
      </c>
      <c r="K5" s="42" t="s">
        <v>162</v>
      </c>
      <c r="L5" s="42" t="s">
        <v>163</v>
      </c>
      <c r="M5" s="42" t="s">
        <v>164</v>
      </c>
      <c r="N5" s="42" t="s">
        <v>165</v>
      </c>
      <c r="O5" s="43" t="s">
        <v>166</v>
      </c>
    </row>
    <row r="6" spans="1:40" s="5" customFormat="1" ht="51.95" customHeight="1">
      <c r="A6" s="44"/>
      <c r="B6" s="342" t="s">
        <v>150</v>
      </c>
      <c r="C6" s="45" t="s">
        <v>189</v>
      </c>
      <c r="D6" s="45" t="s">
        <v>167</v>
      </c>
      <c r="E6" s="3" t="s">
        <v>168</v>
      </c>
      <c r="F6" s="3" t="s">
        <v>168</v>
      </c>
      <c r="G6" s="3" t="s">
        <v>168</v>
      </c>
      <c r="H6" s="3" t="s">
        <v>168</v>
      </c>
      <c r="I6" s="3" t="s">
        <v>168</v>
      </c>
      <c r="J6" s="3" t="s">
        <v>168</v>
      </c>
      <c r="K6" s="3" t="s">
        <v>168</v>
      </c>
      <c r="L6" s="3" t="s">
        <v>168</v>
      </c>
      <c r="M6" s="3" t="s">
        <v>168</v>
      </c>
      <c r="N6" s="3" t="s">
        <v>168</v>
      </c>
      <c r="O6" s="3" t="s">
        <v>168</v>
      </c>
      <c r="P6" s="44"/>
      <c r="Q6" s="44"/>
      <c r="R6" s="44"/>
      <c r="S6" s="44"/>
      <c r="T6" s="44"/>
      <c r="U6" s="44"/>
      <c r="V6" s="44"/>
      <c r="W6" s="44"/>
      <c r="X6" s="44"/>
      <c r="Y6" s="44"/>
      <c r="Z6" s="44"/>
      <c r="AA6" s="44"/>
      <c r="AB6" s="44"/>
      <c r="AC6" s="44"/>
      <c r="AD6" s="44"/>
      <c r="AE6" s="44"/>
      <c r="AF6" s="44"/>
      <c r="AG6" s="44"/>
      <c r="AH6" s="44"/>
      <c r="AI6" s="44"/>
      <c r="AJ6" s="44"/>
      <c r="AK6" s="44"/>
      <c r="AL6" s="44"/>
      <c r="AM6" s="44"/>
      <c r="AN6" s="44"/>
    </row>
    <row r="7" spans="1:40" s="5" customFormat="1" ht="30" customHeight="1">
      <c r="A7" s="44"/>
      <c r="B7" s="343"/>
      <c r="C7" s="2" t="s">
        <v>190</v>
      </c>
      <c r="D7" s="2" t="s">
        <v>170</v>
      </c>
      <c r="E7" s="3" t="s">
        <v>168</v>
      </c>
      <c r="F7" s="3" t="s">
        <v>168</v>
      </c>
      <c r="G7" s="3" t="s">
        <v>168</v>
      </c>
      <c r="H7" s="3" t="s">
        <v>168</v>
      </c>
      <c r="I7" s="3" t="s">
        <v>168</v>
      </c>
      <c r="J7" s="3" t="s">
        <v>168</v>
      </c>
      <c r="K7" s="3" t="s">
        <v>168</v>
      </c>
      <c r="L7" s="3" t="s">
        <v>168</v>
      </c>
      <c r="M7" s="3" t="s">
        <v>168</v>
      </c>
      <c r="N7" s="3" t="s">
        <v>168</v>
      </c>
      <c r="O7" s="3" t="s">
        <v>168</v>
      </c>
      <c r="P7" s="44"/>
      <c r="Q7" s="44"/>
      <c r="R7" s="44"/>
      <c r="S7" s="44"/>
      <c r="T7" s="44"/>
      <c r="U7" s="44"/>
      <c r="V7" s="44"/>
      <c r="W7" s="44"/>
      <c r="X7" s="44"/>
      <c r="Y7" s="44"/>
      <c r="Z7" s="44"/>
      <c r="AA7" s="44"/>
      <c r="AB7" s="44"/>
      <c r="AC7" s="44"/>
      <c r="AD7" s="44"/>
      <c r="AE7" s="44"/>
      <c r="AF7" s="44"/>
      <c r="AG7" s="44"/>
      <c r="AH7" s="44"/>
      <c r="AI7" s="44"/>
      <c r="AJ7" s="44"/>
      <c r="AK7" s="44"/>
      <c r="AL7" s="44"/>
      <c r="AM7" s="44"/>
      <c r="AN7" s="44"/>
    </row>
    <row r="8" spans="1:40" s="5" customFormat="1" ht="39" customHeight="1">
      <c r="A8" s="44"/>
      <c r="B8" s="46" t="s">
        <v>151</v>
      </c>
      <c r="C8" s="2" t="s">
        <v>171</v>
      </c>
      <c r="D8" s="2" t="s">
        <v>172</v>
      </c>
      <c r="E8" s="3" t="s">
        <v>168</v>
      </c>
      <c r="F8" s="3" t="s">
        <v>168</v>
      </c>
      <c r="G8" s="3" t="s">
        <v>168</v>
      </c>
      <c r="H8" s="3" t="s">
        <v>168</v>
      </c>
      <c r="I8" s="3" t="s">
        <v>168</v>
      </c>
      <c r="J8" s="3" t="s">
        <v>168</v>
      </c>
      <c r="K8" s="3" t="s">
        <v>168</v>
      </c>
      <c r="L8" s="3" t="s">
        <v>168</v>
      </c>
      <c r="M8" s="3" t="s">
        <v>168</v>
      </c>
      <c r="N8" s="3" t="s">
        <v>168</v>
      </c>
      <c r="O8" s="3" t="s">
        <v>168</v>
      </c>
      <c r="P8" s="44"/>
      <c r="Q8" s="44"/>
      <c r="R8" s="44"/>
      <c r="S8" s="44"/>
      <c r="T8" s="44"/>
      <c r="U8" s="44"/>
      <c r="V8" s="44"/>
      <c r="W8" s="44"/>
      <c r="X8" s="44"/>
      <c r="Y8" s="44"/>
      <c r="Z8" s="44"/>
      <c r="AA8" s="44"/>
      <c r="AB8" s="44"/>
      <c r="AC8" s="44"/>
      <c r="AD8" s="44"/>
      <c r="AE8" s="44"/>
      <c r="AF8" s="44"/>
      <c r="AG8" s="44"/>
      <c r="AH8" s="44"/>
      <c r="AI8" s="44"/>
      <c r="AJ8" s="44"/>
      <c r="AK8" s="44"/>
      <c r="AL8" s="44"/>
      <c r="AM8" s="44"/>
      <c r="AN8" s="44"/>
    </row>
    <row r="9" spans="1:40" s="5" customFormat="1" ht="54.95" customHeight="1">
      <c r="A9" s="44"/>
      <c r="B9" s="343" t="s">
        <v>152</v>
      </c>
      <c r="C9" s="2" t="s">
        <v>173</v>
      </c>
      <c r="D9" s="2" t="s">
        <v>174</v>
      </c>
      <c r="E9" s="3" t="s">
        <v>168</v>
      </c>
      <c r="F9" s="3" t="s">
        <v>168</v>
      </c>
      <c r="G9" s="3" t="s">
        <v>168</v>
      </c>
      <c r="H9" s="3" t="s">
        <v>168</v>
      </c>
      <c r="I9" s="3" t="s">
        <v>168</v>
      </c>
      <c r="J9" s="3" t="s">
        <v>168</v>
      </c>
      <c r="K9" s="3" t="s">
        <v>168</v>
      </c>
      <c r="L9" s="3" t="s">
        <v>168</v>
      </c>
      <c r="M9" s="3" t="s">
        <v>168</v>
      </c>
      <c r="N9" s="3" t="s">
        <v>168</v>
      </c>
      <c r="O9" s="3" t="s">
        <v>168</v>
      </c>
      <c r="P9" s="44"/>
      <c r="Q9" s="44"/>
      <c r="R9" s="44"/>
      <c r="S9" s="44"/>
      <c r="T9" s="44"/>
      <c r="U9" s="44"/>
      <c r="V9" s="44"/>
      <c r="W9" s="44"/>
      <c r="X9" s="44"/>
      <c r="Y9" s="44"/>
      <c r="Z9" s="44"/>
      <c r="AA9" s="44"/>
      <c r="AB9" s="44"/>
      <c r="AC9" s="44"/>
      <c r="AD9" s="44"/>
      <c r="AE9" s="44"/>
      <c r="AF9" s="44"/>
      <c r="AG9" s="44"/>
      <c r="AH9" s="44"/>
      <c r="AI9" s="44"/>
      <c r="AJ9" s="44"/>
      <c r="AK9" s="44"/>
      <c r="AL9" s="44"/>
      <c r="AM9" s="44"/>
      <c r="AN9" s="44"/>
    </row>
    <row r="10" spans="1:40" s="5" customFormat="1" ht="60.95" customHeight="1">
      <c r="A10" s="44"/>
      <c r="B10" s="343"/>
      <c r="C10" s="2" t="s">
        <v>175</v>
      </c>
      <c r="D10" s="2" t="s">
        <v>176</v>
      </c>
      <c r="E10" s="3" t="s">
        <v>168</v>
      </c>
      <c r="F10" s="3" t="s">
        <v>168</v>
      </c>
      <c r="G10" s="3" t="s">
        <v>168</v>
      </c>
      <c r="H10" s="3" t="s">
        <v>168</v>
      </c>
      <c r="I10" s="3" t="s">
        <v>168</v>
      </c>
      <c r="J10" s="3" t="s">
        <v>168</v>
      </c>
      <c r="K10" s="3" t="s">
        <v>168</v>
      </c>
      <c r="L10" s="3" t="s">
        <v>168</v>
      </c>
      <c r="M10" s="3" t="s">
        <v>168</v>
      </c>
      <c r="N10" s="3" t="s">
        <v>168</v>
      </c>
      <c r="O10" s="3" t="s">
        <v>168</v>
      </c>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row>
    <row r="11" spans="1:40" s="5" customFormat="1" ht="54" customHeight="1">
      <c r="A11" s="44"/>
      <c r="B11" s="343"/>
      <c r="C11" s="2" t="s">
        <v>177</v>
      </c>
      <c r="D11" s="2" t="s">
        <v>178</v>
      </c>
      <c r="E11" s="3" t="s">
        <v>168</v>
      </c>
      <c r="F11" s="3" t="s">
        <v>168</v>
      </c>
      <c r="G11" s="3" t="s">
        <v>168</v>
      </c>
      <c r="H11" s="3" t="s">
        <v>168</v>
      </c>
      <c r="I11" s="3" t="s">
        <v>168</v>
      </c>
      <c r="J11" s="3" t="s">
        <v>168</v>
      </c>
      <c r="K11" s="3" t="s">
        <v>168</v>
      </c>
      <c r="L11" s="3" t="s">
        <v>168</v>
      </c>
      <c r="M11" s="3" t="s">
        <v>168</v>
      </c>
      <c r="N11" s="3" t="s">
        <v>168</v>
      </c>
      <c r="O11" s="3" t="s">
        <v>168</v>
      </c>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row>
    <row r="12" spans="1:40" s="5" customFormat="1" ht="60.95" customHeight="1">
      <c r="A12" s="44"/>
      <c r="B12" s="343"/>
      <c r="C12" s="2" t="s">
        <v>179</v>
      </c>
      <c r="D12" s="2" t="s">
        <v>180</v>
      </c>
      <c r="E12" s="3" t="s">
        <v>168</v>
      </c>
      <c r="F12" s="3" t="s">
        <v>168</v>
      </c>
      <c r="G12" s="3" t="s">
        <v>168</v>
      </c>
      <c r="H12" s="3" t="s">
        <v>168</v>
      </c>
      <c r="I12" s="3" t="s">
        <v>168</v>
      </c>
      <c r="J12" s="3" t="s">
        <v>168</v>
      </c>
      <c r="K12" s="3" t="s">
        <v>168</v>
      </c>
      <c r="L12" s="3" t="s">
        <v>168</v>
      </c>
      <c r="M12" s="3" t="s">
        <v>168</v>
      </c>
      <c r="N12" s="3" t="s">
        <v>168</v>
      </c>
      <c r="O12" s="3" t="s">
        <v>168</v>
      </c>
      <c r="P12" s="44"/>
      <c r="Q12" s="44"/>
      <c r="R12" s="44"/>
      <c r="S12" s="44"/>
      <c r="T12" s="44" t="s">
        <v>540</v>
      </c>
      <c r="U12" s="44"/>
      <c r="V12" s="44"/>
      <c r="W12" s="44"/>
      <c r="X12" s="44"/>
      <c r="Y12" s="44"/>
      <c r="Z12" s="44"/>
      <c r="AA12" s="44"/>
      <c r="AB12" s="44"/>
      <c r="AC12" s="44"/>
      <c r="AD12" s="44"/>
      <c r="AE12" s="44"/>
      <c r="AF12" s="44"/>
      <c r="AG12" s="44"/>
      <c r="AH12" s="44"/>
      <c r="AI12" s="44"/>
      <c r="AJ12" s="44"/>
      <c r="AK12" s="44"/>
      <c r="AL12" s="44"/>
      <c r="AM12" s="44"/>
      <c r="AN12" s="44"/>
    </row>
    <row r="13" spans="1:40" s="5" customFormat="1" ht="38.1" customHeight="1">
      <c r="A13" s="44"/>
      <c r="B13" s="343" t="s">
        <v>153</v>
      </c>
      <c r="C13" s="2" t="s">
        <v>181</v>
      </c>
      <c r="D13" s="2" t="s">
        <v>182</v>
      </c>
      <c r="E13" s="3" t="s">
        <v>168</v>
      </c>
      <c r="F13" s="3" t="s">
        <v>168</v>
      </c>
      <c r="G13" s="3" t="s">
        <v>168</v>
      </c>
      <c r="H13" s="3" t="s">
        <v>168</v>
      </c>
      <c r="I13" s="3" t="s">
        <v>168</v>
      </c>
      <c r="J13" s="3" t="s">
        <v>168</v>
      </c>
      <c r="K13" s="3" t="s">
        <v>168</v>
      </c>
      <c r="L13" s="3" t="s">
        <v>168</v>
      </c>
      <c r="M13" s="3" t="s">
        <v>168</v>
      </c>
      <c r="N13" s="3" t="s">
        <v>168</v>
      </c>
      <c r="O13" s="3" t="s">
        <v>168</v>
      </c>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row>
    <row r="14" spans="1:40" s="5" customFormat="1" ht="38.1" customHeight="1">
      <c r="A14" s="44"/>
      <c r="B14" s="343"/>
      <c r="C14" s="2" t="s">
        <v>183</v>
      </c>
      <c r="D14" s="2" t="s">
        <v>184</v>
      </c>
      <c r="E14" s="3" t="s">
        <v>168</v>
      </c>
      <c r="F14" s="3" t="s">
        <v>168</v>
      </c>
      <c r="G14" s="3" t="s">
        <v>168</v>
      </c>
      <c r="H14" s="3" t="s">
        <v>168</v>
      </c>
      <c r="I14" s="3" t="s">
        <v>168</v>
      </c>
      <c r="J14" s="3" t="s">
        <v>168</v>
      </c>
      <c r="K14" s="3" t="s">
        <v>168</v>
      </c>
      <c r="L14" s="3" t="s">
        <v>168</v>
      </c>
      <c r="M14" s="3" t="s">
        <v>168</v>
      </c>
      <c r="N14" s="3" t="s">
        <v>168</v>
      </c>
      <c r="O14" s="3" t="s">
        <v>168</v>
      </c>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row>
    <row r="15" spans="1:40" s="5" customFormat="1" ht="35.1" customHeight="1">
      <c r="A15" s="44"/>
      <c r="B15" s="343"/>
      <c r="C15" s="2" t="s">
        <v>191</v>
      </c>
      <c r="D15" s="2" t="s">
        <v>185</v>
      </c>
      <c r="E15" s="3" t="s">
        <v>168</v>
      </c>
      <c r="F15" s="3" t="s">
        <v>168</v>
      </c>
      <c r="G15" s="3" t="s">
        <v>168</v>
      </c>
      <c r="H15" s="3" t="s">
        <v>168</v>
      </c>
      <c r="I15" s="3" t="s">
        <v>168</v>
      </c>
      <c r="J15" s="3" t="s">
        <v>168</v>
      </c>
      <c r="K15" s="3" t="s">
        <v>168</v>
      </c>
      <c r="L15" s="3" t="s">
        <v>168</v>
      </c>
      <c r="M15" s="3" t="s">
        <v>168</v>
      </c>
      <c r="N15" s="3" t="s">
        <v>168</v>
      </c>
      <c r="O15" s="3" t="s">
        <v>168</v>
      </c>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row>
    <row r="16" spans="1:40" s="5" customFormat="1" ht="42" customHeight="1" thickBot="1">
      <c r="A16" s="44"/>
      <c r="B16" s="344"/>
      <c r="C16" s="47" t="s">
        <v>186</v>
      </c>
      <c r="D16" s="47" t="s">
        <v>187</v>
      </c>
      <c r="E16" s="3" t="s">
        <v>168</v>
      </c>
      <c r="F16" s="3" t="s">
        <v>168</v>
      </c>
      <c r="G16" s="3" t="s">
        <v>168</v>
      </c>
      <c r="H16" s="3" t="s">
        <v>168</v>
      </c>
      <c r="I16" s="3" t="s">
        <v>168</v>
      </c>
      <c r="J16" s="3" t="s">
        <v>168</v>
      </c>
      <c r="K16" s="3" t="s">
        <v>168</v>
      </c>
      <c r="L16" s="3" t="s">
        <v>168</v>
      </c>
      <c r="M16" s="3" t="s">
        <v>168</v>
      </c>
      <c r="N16" s="3" t="s">
        <v>168</v>
      </c>
      <c r="O16" s="3" t="s">
        <v>168</v>
      </c>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row>
    <row r="17" spans="2:2" s="38" customFormat="1">
      <c r="B17" s="48" t="s">
        <v>39</v>
      </c>
    </row>
    <row r="18" spans="2:2" s="38" customFormat="1"/>
    <row r="19" spans="2:2" s="38" customFormat="1"/>
    <row r="20" spans="2:2" s="38" customFormat="1"/>
    <row r="21" spans="2:2" s="38" customFormat="1"/>
    <row r="22" spans="2:2" s="38" customFormat="1"/>
    <row r="23" spans="2:2" s="38" customFormat="1"/>
    <row r="24" spans="2:2" s="38" customFormat="1"/>
    <row r="25" spans="2:2" s="38" customFormat="1"/>
    <row r="26" spans="2:2" s="38" customFormat="1"/>
    <row r="27" spans="2:2" s="38" customFormat="1"/>
    <row r="28" spans="2:2" s="38" customFormat="1"/>
    <row r="29" spans="2:2" s="38" customFormat="1"/>
    <row r="30" spans="2:2" s="38" customFormat="1"/>
    <row r="31" spans="2:2" s="38" customFormat="1"/>
    <row r="32" spans="2:2" s="38" customFormat="1"/>
  </sheetData>
  <sheetProtection password="DD42" sheet="1" formatCells="0" formatColumns="0" formatRows="0" insertColumns="0" insertRows="0" deleteColumns="0" deleteRows="0"/>
  <mergeCells count="3">
    <mergeCell ref="B6:B7"/>
    <mergeCell ref="B9:B12"/>
    <mergeCell ref="B13:B16"/>
  </mergeCells>
  <phoneticPr fontId="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enableFormatConditionsCalculation="0">
    <pageSetUpPr fitToPage="1"/>
  </sheetPr>
  <dimension ref="A1:I55"/>
  <sheetViews>
    <sheetView topLeftCell="A16" workbookViewId="0">
      <selection activeCell="G13" sqref="G13"/>
    </sheetView>
  </sheetViews>
  <sheetFormatPr baseColWidth="10" defaultColWidth="10.85546875" defaultRowHeight="15"/>
  <cols>
    <col min="1" max="1" width="4.140625" style="66" customWidth="1"/>
    <col min="2" max="2" width="11.85546875" style="66" customWidth="1"/>
    <col min="3" max="3" width="31" style="66" customWidth="1"/>
    <col min="4" max="4" width="9.42578125" style="66" customWidth="1"/>
    <col min="5" max="5" width="11" style="66" customWidth="1"/>
    <col min="6" max="6" width="8.42578125" style="66" customWidth="1"/>
    <col min="7" max="7" width="9.85546875" style="66" customWidth="1"/>
    <col min="8" max="8" width="8" style="66" customWidth="1"/>
    <col min="9" max="9" width="40.7109375" style="66" customWidth="1"/>
    <col min="10" max="16384" width="10.85546875" style="66"/>
  </cols>
  <sheetData>
    <row r="1" spans="1:9" ht="15.75">
      <c r="B1" s="39" t="s">
        <v>146</v>
      </c>
    </row>
    <row r="2" spans="1:9">
      <c r="A2" s="70"/>
      <c r="B2" s="70"/>
      <c r="C2" s="70"/>
      <c r="D2" s="70"/>
      <c r="E2" s="70"/>
      <c r="F2" s="70"/>
      <c r="G2" s="70"/>
      <c r="H2" s="70"/>
      <c r="I2" s="70"/>
    </row>
    <row r="3" spans="1:9" ht="24.75" customHeight="1">
      <c r="A3" s="70"/>
      <c r="B3" s="390" t="s">
        <v>147</v>
      </c>
      <c r="C3" s="390" t="s">
        <v>148</v>
      </c>
      <c r="D3" s="390" t="s">
        <v>163</v>
      </c>
      <c r="E3" s="390" t="s">
        <v>162</v>
      </c>
      <c r="F3" s="387">
        <v>2011</v>
      </c>
      <c r="G3" s="388"/>
      <c r="H3" s="389"/>
      <c r="I3" s="390" t="s">
        <v>149</v>
      </c>
    </row>
    <row r="4" spans="1:9" ht="38.1" customHeight="1">
      <c r="A4" s="70"/>
      <c r="B4" s="391"/>
      <c r="C4" s="391"/>
      <c r="D4" s="391"/>
      <c r="E4" s="391"/>
      <c r="F4" s="8" t="s">
        <v>196</v>
      </c>
      <c r="G4" s="8" t="s">
        <v>46</v>
      </c>
      <c r="H4" s="8" t="s">
        <v>188</v>
      </c>
      <c r="I4" s="391"/>
    </row>
    <row r="5" spans="1:9" ht="72">
      <c r="A5" s="70"/>
      <c r="B5" s="385" t="s">
        <v>150</v>
      </c>
      <c r="C5" s="9" t="s">
        <v>189</v>
      </c>
      <c r="D5" s="4" t="s">
        <v>192</v>
      </c>
      <c r="E5" s="4" t="s">
        <v>193</v>
      </c>
      <c r="F5" s="10">
        <v>0.66</v>
      </c>
      <c r="G5" s="10">
        <v>0.73299999999999998</v>
      </c>
      <c r="H5" s="10">
        <f>(G5/F5)</f>
        <v>1.1106060606060606</v>
      </c>
      <c r="I5" s="9" t="s">
        <v>572</v>
      </c>
    </row>
    <row r="6" spans="1:9" ht="48">
      <c r="A6" s="70"/>
      <c r="B6" s="385"/>
      <c r="C6" s="9" t="s">
        <v>190</v>
      </c>
      <c r="D6" s="4" t="s">
        <v>192</v>
      </c>
      <c r="E6" s="4" t="s">
        <v>193</v>
      </c>
      <c r="F6" s="10">
        <v>0.91</v>
      </c>
      <c r="G6" s="10">
        <v>0.88800000000000001</v>
      </c>
      <c r="H6" s="10">
        <f t="shared" ref="H6:H15" si="0">(G6/F6)</f>
        <v>0.9758241758241758</v>
      </c>
      <c r="I6" s="9" t="s">
        <v>573</v>
      </c>
    </row>
    <row r="7" spans="1:9" ht="72">
      <c r="A7" s="70"/>
      <c r="B7" s="335" t="s">
        <v>151</v>
      </c>
      <c r="C7" s="9" t="s">
        <v>171</v>
      </c>
      <c r="D7" s="4" t="s">
        <v>192</v>
      </c>
      <c r="E7" s="4" t="s">
        <v>193</v>
      </c>
      <c r="F7" s="10">
        <v>0.93600000000000005</v>
      </c>
      <c r="G7" s="10">
        <v>1.226</v>
      </c>
      <c r="H7" s="10">
        <f t="shared" si="0"/>
        <v>1.3098290598290598</v>
      </c>
      <c r="I7" s="260" t="s">
        <v>65</v>
      </c>
    </row>
    <row r="8" spans="1:9" ht="72">
      <c r="A8" s="70"/>
      <c r="B8" s="385" t="s">
        <v>152</v>
      </c>
      <c r="C8" s="9" t="s">
        <v>173</v>
      </c>
      <c r="D8" s="4" t="s">
        <v>192</v>
      </c>
      <c r="E8" s="4" t="s">
        <v>193</v>
      </c>
      <c r="F8" s="10">
        <v>0.95</v>
      </c>
      <c r="G8" s="10">
        <v>0.86699999999999999</v>
      </c>
      <c r="H8" s="10">
        <f t="shared" si="0"/>
        <v>0.91263157894736846</v>
      </c>
      <c r="I8" s="9" t="s">
        <v>310</v>
      </c>
    </row>
    <row r="9" spans="1:9" ht="36">
      <c r="A9" s="70"/>
      <c r="B9" s="385"/>
      <c r="C9" s="9" t="s">
        <v>175</v>
      </c>
      <c r="D9" s="4" t="s">
        <v>192</v>
      </c>
      <c r="E9" s="4" t="s">
        <v>193</v>
      </c>
      <c r="F9" s="10">
        <v>0.95</v>
      </c>
      <c r="G9" s="10">
        <v>0.99399999999999999</v>
      </c>
      <c r="H9" s="10">
        <f t="shared" si="0"/>
        <v>1.0463157894736843</v>
      </c>
      <c r="I9" s="4" t="s">
        <v>359</v>
      </c>
    </row>
    <row r="10" spans="1:9" ht="60">
      <c r="A10" s="70"/>
      <c r="B10" s="385"/>
      <c r="C10" s="9" t="s">
        <v>177</v>
      </c>
      <c r="D10" s="4" t="s">
        <v>192</v>
      </c>
      <c r="E10" s="4" t="s">
        <v>193</v>
      </c>
      <c r="F10" s="10">
        <v>0.95</v>
      </c>
      <c r="G10" s="10">
        <v>0.80700000000000005</v>
      </c>
      <c r="H10" s="10">
        <f t="shared" si="0"/>
        <v>0.84947368421052638</v>
      </c>
      <c r="I10" s="9" t="s">
        <v>311</v>
      </c>
    </row>
    <row r="11" spans="1:9" ht="72">
      <c r="A11" s="70"/>
      <c r="B11" s="385"/>
      <c r="C11" s="9" t="s">
        <v>179</v>
      </c>
      <c r="D11" s="4" t="s">
        <v>192</v>
      </c>
      <c r="E11" s="4" t="s">
        <v>193</v>
      </c>
      <c r="F11" s="10">
        <v>1</v>
      </c>
      <c r="G11" s="10">
        <v>0.999</v>
      </c>
      <c r="H11" s="10">
        <f t="shared" si="0"/>
        <v>0.999</v>
      </c>
      <c r="I11" s="4" t="s">
        <v>359</v>
      </c>
    </row>
    <row r="12" spans="1:9" ht="36">
      <c r="A12" s="70"/>
      <c r="B12" s="385" t="s">
        <v>153</v>
      </c>
      <c r="C12" s="9" t="s">
        <v>181</v>
      </c>
      <c r="D12" s="4" t="s">
        <v>192</v>
      </c>
      <c r="E12" s="4" t="s">
        <v>193</v>
      </c>
      <c r="F12" s="10">
        <v>1</v>
      </c>
      <c r="G12" s="10">
        <v>1.214</v>
      </c>
      <c r="H12" s="10">
        <f t="shared" si="0"/>
        <v>1.214</v>
      </c>
      <c r="I12" s="9" t="s">
        <v>313</v>
      </c>
    </row>
    <row r="13" spans="1:9" ht="72">
      <c r="A13" s="70"/>
      <c r="B13" s="385"/>
      <c r="C13" s="9" t="s">
        <v>183</v>
      </c>
      <c r="D13" s="4" t="s">
        <v>192</v>
      </c>
      <c r="E13" s="4" t="s">
        <v>193</v>
      </c>
      <c r="F13" s="10">
        <v>1</v>
      </c>
      <c r="G13" s="10">
        <v>0.92300000000000004</v>
      </c>
      <c r="H13" s="10">
        <f t="shared" si="0"/>
        <v>0.92300000000000004</v>
      </c>
      <c r="I13" s="9" t="s">
        <v>194</v>
      </c>
    </row>
    <row r="14" spans="1:9" ht="60">
      <c r="A14" s="70"/>
      <c r="B14" s="385"/>
      <c r="C14" s="9" t="s">
        <v>191</v>
      </c>
      <c r="D14" s="4" t="s">
        <v>192</v>
      </c>
      <c r="E14" s="4" t="s">
        <v>193</v>
      </c>
      <c r="F14" s="10">
        <v>1</v>
      </c>
      <c r="G14" s="10">
        <v>1.177</v>
      </c>
      <c r="H14" s="10">
        <f t="shared" si="0"/>
        <v>1.177</v>
      </c>
      <c r="I14" s="9" t="s">
        <v>312</v>
      </c>
    </row>
    <row r="15" spans="1:9" ht="48">
      <c r="A15" s="70"/>
      <c r="B15" s="385"/>
      <c r="C15" s="9" t="s">
        <v>186</v>
      </c>
      <c r="D15" s="4" t="s">
        <v>192</v>
      </c>
      <c r="E15" s="4" t="s">
        <v>193</v>
      </c>
      <c r="F15" s="10">
        <v>1</v>
      </c>
      <c r="G15" s="10">
        <v>5.2229999999999999</v>
      </c>
      <c r="H15" s="10">
        <f t="shared" si="0"/>
        <v>5.2229999999999999</v>
      </c>
      <c r="I15" s="9" t="s">
        <v>48</v>
      </c>
    </row>
    <row r="16" spans="1:9" ht="27" customHeight="1">
      <c r="A16" s="70"/>
      <c r="B16" s="386" t="s">
        <v>47</v>
      </c>
      <c r="C16" s="386"/>
      <c r="D16" s="386"/>
      <c r="E16" s="386"/>
      <c r="F16" s="386"/>
      <c r="G16" s="386"/>
      <c r="H16" s="386"/>
      <c r="I16" s="386"/>
    </row>
    <row r="17" spans="1:9">
      <c r="A17" s="70"/>
      <c r="B17" s="70"/>
      <c r="C17" s="70"/>
      <c r="D17" s="70"/>
      <c r="E17" s="70"/>
      <c r="F17" s="70"/>
      <c r="G17" s="70"/>
      <c r="H17" s="70"/>
      <c r="I17" s="70"/>
    </row>
    <row r="18" spans="1:9">
      <c r="A18" s="70"/>
      <c r="B18" s="70"/>
      <c r="C18" s="70"/>
      <c r="D18" s="70"/>
      <c r="E18" s="70"/>
      <c r="F18" s="70"/>
      <c r="G18" s="70"/>
      <c r="H18" s="70"/>
      <c r="I18" s="70"/>
    </row>
    <row r="19" spans="1:9">
      <c r="A19" s="70"/>
      <c r="B19" s="70"/>
      <c r="C19" s="70"/>
      <c r="D19" s="70"/>
      <c r="E19" s="70"/>
      <c r="F19" s="70"/>
      <c r="G19" s="70"/>
      <c r="H19" s="70"/>
      <c r="I19" s="70"/>
    </row>
    <row r="20" spans="1:9">
      <c r="A20" s="70"/>
      <c r="B20" s="70"/>
      <c r="C20" s="70"/>
      <c r="D20" s="70"/>
      <c r="E20" s="70"/>
      <c r="F20" s="70"/>
      <c r="G20" s="70"/>
      <c r="H20" s="70"/>
      <c r="I20" s="70"/>
    </row>
    <row r="21" spans="1:9">
      <c r="A21" s="70"/>
      <c r="B21" s="70"/>
      <c r="C21" s="70"/>
      <c r="D21" s="70"/>
      <c r="E21" s="70"/>
      <c r="F21" s="70"/>
      <c r="G21" s="70"/>
      <c r="H21" s="70"/>
      <c r="I21" s="70"/>
    </row>
    <row r="22" spans="1:9">
      <c r="A22" s="70"/>
      <c r="B22" s="70"/>
      <c r="C22" s="70"/>
      <c r="D22" s="70"/>
      <c r="E22" s="70"/>
      <c r="F22" s="70"/>
      <c r="G22" s="70"/>
      <c r="H22" s="70"/>
      <c r="I22" s="70"/>
    </row>
    <row r="23" spans="1:9">
      <c r="A23" s="70"/>
      <c r="B23" s="70"/>
      <c r="C23" s="70"/>
      <c r="D23" s="70"/>
      <c r="E23" s="70"/>
      <c r="F23" s="70"/>
      <c r="G23" s="70"/>
      <c r="H23" s="70"/>
      <c r="I23" s="70"/>
    </row>
    <row r="24" spans="1:9">
      <c r="A24" s="70"/>
      <c r="B24" s="70"/>
      <c r="C24" s="70"/>
      <c r="D24" s="70"/>
      <c r="E24" s="70"/>
      <c r="F24" s="70"/>
      <c r="G24" s="70"/>
      <c r="H24" s="70"/>
      <c r="I24" s="70"/>
    </row>
    <row r="25" spans="1:9">
      <c r="A25" s="70"/>
      <c r="B25" s="70"/>
      <c r="C25" s="70"/>
      <c r="D25" s="70"/>
      <c r="E25" s="70"/>
      <c r="F25" s="70"/>
      <c r="G25" s="70"/>
      <c r="H25" s="70"/>
      <c r="I25" s="70"/>
    </row>
    <row r="26" spans="1:9">
      <c r="A26" s="70"/>
      <c r="B26" s="70"/>
      <c r="C26" s="70"/>
      <c r="D26" s="70"/>
      <c r="E26" s="70"/>
      <c r="F26" s="70"/>
      <c r="G26" s="70"/>
      <c r="H26" s="70"/>
      <c r="I26" s="70"/>
    </row>
    <row r="27" spans="1:9">
      <c r="A27" s="70"/>
      <c r="B27" s="70"/>
      <c r="C27" s="70"/>
      <c r="D27" s="70"/>
      <c r="E27" s="70"/>
      <c r="F27" s="70"/>
      <c r="G27" s="70"/>
      <c r="H27" s="70"/>
      <c r="I27" s="70"/>
    </row>
    <row r="28" spans="1:9">
      <c r="A28" s="70"/>
      <c r="B28" s="70"/>
      <c r="C28" s="70"/>
      <c r="D28" s="70"/>
      <c r="E28" s="70"/>
      <c r="F28" s="70"/>
      <c r="G28" s="70"/>
      <c r="H28" s="70"/>
      <c r="I28" s="70"/>
    </row>
    <row r="29" spans="1:9">
      <c r="A29" s="70"/>
      <c r="B29" s="70"/>
      <c r="C29" s="70"/>
      <c r="D29" s="70"/>
      <c r="E29" s="70"/>
      <c r="F29" s="70"/>
      <c r="G29" s="70"/>
      <c r="H29" s="70"/>
      <c r="I29" s="70"/>
    </row>
    <row r="30" spans="1:9">
      <c r="A30" s="70"/>
      <c r="B30" s="70"/>
      <c r="C30" s="70"/>
      <c r="D30" s="70"/>
      <c r="E30" s="70"/>
      <c r="F30" s="70"/>
      <c r="G30" s="70"/>
      <c r="H30" s="70"/>
      <c r="I30" s="70"/>
    </row>
    <row r="31" spans="1:9">
      <c r="A31" s="70"/>
      <c r="B31" s="70"/>
      <c r="C31" s="70"/>
      <c r="D31" s="70"/>
      <c r="E31" s="70"/>
      <c r="F31" s="70"/>
      <c r="G31" s="70"/>
      <c r="H31" s="70"/>
      <c r="I31" s="70"/>
    </row>
    <row r="32" spans="1:9">
      <c r="A32" s="70"/>
      <c r="B32" s="70"/>
      <c r="C32" s="70"/>
      <c r="D32" s="70"/>
      <c r="E32" s="70"/>
      <c r="F32" s="70"/>
      <c r="G32" s="70"/>
      <c r="H32" s="70"/>
      <c r="I32" s="70"/>
    </row>
    <row r="33" spans="1:9">
      <c r="A33" s="70"/>
      <c r="B33" s="70"/>
      <c r="C33" s="70"/>
      <c r="D33" s="70"/>
      <c r="E33" s="70"/>
      <c r="F33" s="70"/>
      <c r="G33" s="70"/>
      <c r="H33" s="70"/>
      <c r="I33" s="70"/>
    </row>
    <row r="34" spans="1:9">
      <c r="A34" s="70"/>
      <c r="B34" s="70"/>
      <c r="C34" s="70"/>
      <c r="D34" s="70"/>
      <c r="E34" s="70"/>
      <c r="F34" s="70"/>
      <c r="G34" s="70"/>
      <c r="H34" s="70"/>
      <c r="I34" s="70"/>
    </row>
    <row r="35" spans="1:9">
      <c r="A35" s="70"/>
      <c r="B35" s="70"/>
      <c r="C35" s="70"/>
      <c r="D35" s="70"/>
      <c r="E35" s="70"/>
      <c r="F35" s="70"/>
      <c r="G35" s="70"/>
      <c r="H35" s="70"/>
      <c r="I35" s="70"/>
    </row>
    <row r="36" spans="1:9">
      <c r="A36" s="70"/>
      <c r="B36" s="70"/>
      <c r="C36" s="70"/>
      <c r="D36" s="70"/>
      <c r="E36" s="70"/>
      <c r="F36" s="70"/>
      <c r="G36" s="70"/>
      <c r="H36" s="70"/>
      <c r="I36" s="70"/>
    </row>
    <row r="37" spans="1:9">
      <c r="A37" s="70"/>
      <c r="B37" s="70"/>
      <c r="C37" s="70"/>
      <c r="D37" s="70"/>
      <c r="E37" s="70"/>
      <c r="F37" s="70"/>
      <c r="G37" s="70"/>
      <c r="H37" s="70"/>
      <c r="I37" s="70"/>
    </row>
    <row r="38" spans="1:9">
      <c r="A38" s="70"/>
      <c r="B38" s="70"/>
      <c r="C38" s="70"/>
      <c r="D38" s="70"/>
      <c r="E38" s="70"/>
      <c r="F38" s="70"/>
      <c r="G38" s="70"/>
      <c r="H38" s="70"/>
      <c r="I38" s="70"/>
    </row>
    <row r="39" spans="1:9">
      <c r="A39" s="70"/>
      <c r="B39" s="70"/>
      <c r="C39" s="70"/>
      <c r="D39" s="70"/>
      <c r="E39" s="70"/>
      <c r="F39" s="70"/>
      <c r="G39" s="70"/>
      <c r="H39" s="70"/>
      <c r="I39" s="70"/>
    </row>
    <row r="40" spans="1:9">
      <c r="A40" s="70"/>
      <c r="B40" s="70"/>
      <c r="C40" s="70"/>
      <c r="D40" s="70"/>
      <c r="E40" s="70"/>
      <c r="F40" s="70"/>
      <c r="G40" s="70"/>
      <c r="H40" s="70"/>
      <c r="I40" s="70"/>
    </row>
    <row r="41" spans="1:9">
      <c r="A41" s="70"/>
      <c r="B41" s="70"/>
      <c r="C41" s="70"/>
      <c r="D41" s="70"/>
      <c r="E41" s="70"/>
      <c r="F41" s="70"/>
      <c r="G41" s="70"/>
      <c r="H41" s="70"/>
      <c r="I41" s="70"/>
    </row>
    <row r="42" spans="1:9">
      <c r="A42" s="70"/>
      <c r="B42" s="70"/>
      <c r="C42" s="70"/>
      <c r="D42" s="70"/>
      <c r="E42" s="70"/>
      <c r="F42" s="70"/>
      <c r="G42" s="70"/>
      <c r="H42" s="70"/>
      <c r="I42" s="70"/>
    </row>
    <row r="43" spans="1:9">
      <c r="A43" s="70"/>
      <c r="B43" s="70"/>
      <c r="C43" s="70"/>
      <c r="D43" s="70"/>
      <c r="E43" s="70"/>
      <c r="F43" s="70"/>
      <c r="G43" s="70"/>
      <c r="H43" s="70"/>
      <c r="I43" s="70"/>
    </row>
    <row r="44" spans="1:9">
      <c r="A44" s="70"/>
      <c r="B44" s="70"/>
      <c r="C44" s="70"/>
      <c r="D44" s="70"/>
      <c r="E44" s="70"/>
      <c r="F44" s="70"/>
      <c r="G44" s="70"/>
      <c r="H44" s="70"/>
      <c r="I44" s="70"/>
    </row>
    <row r="45" spans="1:9">
      <c r="A45" s="70"/>
      <c r="B45" s="70"/>
      <c r="C45" s="70"/>
      <c r="D45" s="70"/>
      <c r="E45" s="70"/>
      <c r="F45" s="70"/>
      <c r="G45" s="70"/>
      <c r="H45" s="70"/>
      <c r="I45" s="70"/>
    </row>
    <row r="46" spans="1:9">
      <c r="A46" s="70"/>
      <c r="B46" s="70"/>
      <c r="C46" s="70"/>
      <c r="D46" s="70"/>
      <c r="E46" s="70"/>
      <c r="F46" s="70"/>
      <c r="G46" s="70"/>
      <c r="H46" s="70"/>
      <c r="I46" s="70"/>
    </row>
    <row r="47" spans="1:9">
      <c r="A47" s="70"/>
      <c r="B47" s="70"/>
      <c r="C47" s="70"/>
      <c r="D47" s="70"/>
      <c r="E47" s="70"/>
      <c r="F47" s="70"/>
      <c r="G47" s="70"/>
      <c r="H47" s="70"/>
      <c r="I47" s="70"/>
    </row>
    <row r="48" spans="1:9">
      <c r="A48" s="70"/>
      <c r="B48" s="70"/>
      <c r="C48" s="70"/>
      <c r="D48" s="70"/>
      <c r="E48" s="70"/>
      <c r="F48" s="70"/>
      <c r="G48" s="70"/>
      <c r="H48" s="70"/>
      <c r="I48" s="70"/>
    </row>
    <row r="49" spans="1:9">
      <c r="A49" s="70"/>
      <c r="B49" s="70"/>
      <c r="C49" s="70"/>
      <c r="D49" s="70"/>
      <c r="E49" s="70"/>
      <c r="F49" s="70"/>
      <c r="G49" s="70"/>
      <c r="H49" s="70"/>
      <c r="I49" s="70"/>
    </row>
    <row r="50" spans="1:9">
      <c r="A50" s="70"/>
      <c r="B50" s="70"/>
      <c r="C50" s="70"/>
      <c r="D50" s="70"/>
      <c r="E50" s="70"/>
      <c r="F50" s="70"/>
      <c r="G50" s="70"/>
      <c r="H50" s="70"/>
      <c r="I50" s="70"/>
    </row>
    <row r="51" spans="1:9">
      <c r="A51" s="70"/>
      <c r="B51" s="70"/>
      <c r="C51" s="70"/>
      <c r="D51" s="70"/>
      <c r="E51" s="70"/>
      <c r="F51" s="70"/>
      <c r="G51" s="70"/>
      <c r="H51" s="70"/>
      <c r="I51" s="70"/>
    </row>
    <row r="52" spans="1:9">
      <c r="A52" s="70"/>
      <c r="B52" s="70"/>
      <c r="C52" s="70"/>
      <c r="D52" s="70"/>
      <c r="E52" s="70"/>
      <c r="F52" s="70"/>
      <c r="G52" s="70"/>
      <c r="H52" s="70"/>
      <c r="I52" s="70"/>
    </row>
    <row r="53" spans="1:9">
      <c r="A53" s="70"/>
      <c r="B53" s="70"/>
      <c r="C53" s="70"/>
      <c r="D53" s="70"/>
      <c r="E53" s="70"/>
      <c r="F53" s="70"/>
      <c r="G53" s="70"/>
      <c r="H53" s="70"/>
      <c r="I53" s="70"/>
    </row>
    <row r="54" spans="1:9">
      <c r="A54" s="70"/>
      <c r="B54" s="70"/>
      <c r="C54" s="70"/>
      <c r="D54" s="70"/>
      <c r="E54" s="70"/>
      <c r="F54" s="70"/>
      <c r="G54" s="70"/>
      <c r="H54" s="70"/>
      <c r="I54" s="70"/>
    </row>
    <row r="55" spans="1:9">
      <c r="A55" s="70"/>
      <c r="B55" s="70"/>
      <c r="C55" s="70"/>
      <c r="D55" s="70"/>
      <c r="E55" s="70"/>
      <c r="F55" s="70"/>
      <c r="G55" s="70"/>
      <c r="H55" s="70"/>
      <c r="I55" s="70"/>
    </row>
  </sheetData>
  <sheetProtection password="DD42" sheet="1" formatCells="0" formatColumns="0" formatRows="0" insertColumns="0" insertRows="0" deleteColumns="0" deleteRows="0"/>
  <mergeCells count="10">
    <mergeCell ref="B8:B11"/>
    <mergeCell ref="B12:B15"/>
    <mergeCell ref="B16:I16"/>
    <mergeCell ref="F3:H3"/>
    <mergeCell ref="B3:B4"/>
    <mergeCell ref="C3:C4"/>
    <mergeCell ref="D3:D4"/>
    <mergeCell ref="E3:E4"/>
    <mergeCell ref="I3:I4"/>
    <mergeCell ref="B5:B6"/>
  </mergeCells>
  <phoneticPr fontId="0" type="noConversion"/>
  <pageMargins left="0.25" right="0.25" top="0.75" bottom="0.75" header="0.3" footer="0.3"/>
</worksheet>
</file>

<file path=xl/worksheets/sheet11.xml><?xml version="1.0" encoding="utf-8"?>
<worksheet xmlns="http://schemas.openxmlformats.org/spreadsheetml/2006/main" xmlns:r="http://schemas.openxmlformats.org/officeDocument/2006/relationships">
  <dimension ref="B1:E87"/>
  <sheetViews>
    <sheetView topLeftCell="A4" workbookViewId="0">
      <selection activeCell="G24" sqref="G24"/>
    </sheetView>
  </sheetViews>
  <sheetFormatPr baseColWidth="10" defaultColWidth="10.85546875" defaultRowHeight="15"/>
  <cols>
    <col min="1" max="1" width="4" style="38" customWidth="1"/>
    <col min="2" max="2" width="29.85546875" style="38" customWidth="1"/>
    <col min="3" max="3" width="37.140625" style="38" customWidth="1"/>
    <col min="4" max="4" width="10.85546875" style="38"/>
    <col min="5" max="5" width="60.42578125" style="38" customWidth="1"/>
    <col min="6" max="16384" width="10.85546875" style="38"/>
  </cols>
  <sheetData>
    <row r="1" spans="2:5" ht="39" customHeight="1">
      <c r="B1" s="39" t="s">
        <v>238</v>
      </c>
    </row>
    <row r="2" spans="2:5" ht="39" customHeight="1"/>
    <row r="3" spans="2:5" ht="39" customHeight="1">
      <c r="B3" s="172" t="s">
        <v>237</v>
      </c>
      <c r="C3" s="172" t="s">
        <v>234</v>
      </c>
      <c r="D3" s="172" t="s">
        <v>235</v>
      </c>
      <c r="E3" s="172" t="s">
        <v>236</v>
      </c>
    </row>
    <row r="4" spans="2:5" ht="39" customHeight="1">
      <c r="B4" s="392" t="s">
        <v>232</v>
      </c>
      <c r="C4" s="393"/>
      <c r="D4" s="393"/>
      <c r="E4" s="394"/>
    </row>
    <row r="5" spans="2:5" ht="39" customHeight="1">
      <c r="B5" s="56" t="s">
        <v>231</v>
      </c>
      <c r="C5" s="64" t="s">
        <v>492</v>
      </c>
      <c r="D5" s="56">
        <v>4</v>
      </c>
      <c r="E5" s="61" t="s">
        <v>574</v>
      </c>
    </row>
    <row r="6" spans="2:5" ht="39" customHeight="1">
      <c r="B6" s="56" t="s">
        <v>231</v>
      </c>
      <c r="C6" s="61" t="s">
        <v>493</v>
      </c>
      <c r="D6" s="56">
        <v>5</v>
      </c>
      <c r="E6" s="61"/>
    </row>
    <row r="7" spans="2:5" ht="39" customHeight="1">
      <c r="B7" s="56" t="s">
        <v>231</v>
      </c>
      <c r="C7" s="205" t="s">
        <v>514</v>
      </c>
      <c r="D7" s="56">
        <v>1</v>
      </c>
      <c r="E7" s="173"/>
    </row>
    <row r="8" spans="2:5" ht="39" customHeight="1">
      <c r="B8" s="392" t="s">
        <v>233</v>
      </c>
      <c r="C8" s="393"/>
      <c r="D8" s="393"/>
      <c r="E8" s="394"/>
    </row>
    <row r="9" spans="2:5" ht="39" customHeight="1">
      <c r="B9" s="56" t="s">
        <v>231</v>
      </c>
      <c r="C9" s="61" t="s">
        <v>495</v>
      </c>
      <c r="D9" s="56">
        <v>1</v>
      </c>
      <c r="E9" s="61" t="s">
        <v>491</v>
      </c>
    </row>
    <row r="10" spans="2:5" ht="39" customHeight="1">
      <c r="B10" s="56" t="s">
        <v>231</v>
      </c>
      <c r="C10" s="61" t="s">
        <v>513</v>
      </c>
      <c r="D10" s="56">
        <v>10</v>
      </c>
      <c r="E10" s="61" t="s">
        <v>53</v>
      </c>
    </row>
    <row r="11" spans="2:5" ht="39" customHeight="1">
      <c r="B11" s="56" t="s">
        <v>231</v>
      </c>
      <c r="C11" s="61" t="s">
        <v>496</v>
      </c>
      <c r="D11" s="56" t="s">
        <v>568</v>
      </c>
      <c r="E11" s="61" t="s">
        <v>54</v>
      </c>
    </row>
    <row r="12" spans="2:5" ht="39" customHeight="1">
      <c r="B12" s="56" t="s">
        <v>231</v>
      </c>
      <c r="C12" s="174" t="s">
        <v>497</v>
      </c>
      <c r="D12" s="56">
        <v>12</v>
      </c>
      <c r="E12" s="61" t="s">
        <v>498</v>
      </c>
    </row>
    <row r="13" spans="2:5" ht="39" customHeight="1">
      <c r="B13" s="56" t="s">
        <v>231</v>
      </c>
      <c r="C13" s="244" t="s">
        <v>499</v>
      </c>
      <c r="D13" s="56">
        <v>12</v>
      </c>
      <c r="E13" s="61" t="s">
        <v>498</v>
      </c>
    </row>
    <row r="14" spans="2:5" ht="39" customHeight="1">
      <c r="B14" s="65"/>
      <c r="D14" s="65"/>
      <c r="E14" s="65"/>
    </row>
    <row r="15" spans="2:5" ht="39" customHeight="1">
      <c r="B15" s="392" t="s">
        <v>232</v>
      </c>
      <c r="C15" s="393"/>
      <c r="D15" s="393"/>
      <c r="E15" s="394"/>
    </row>
    <row r="16" spans="2:5" ht="39" customHeight="1">
      <c r="B16" s="56" t="s">
        <v>239</v>
      </c>
      <c r="C16" s="61" t="s">
        <v>501</v>
      </c>
      <c r="D16" s="56">
        <v>15</v>
      </c>
      <c r="E16" s="61"/>
    </row>
    <row r="17" spans="2:5" ht="39" customHeight="1">
      <c r="B17" s="56" t="s">
        <v>239</v>
      </c>
      <c r="C17" s="65" t="s">
        <v>502</v>
      </c>
      <c r="D17" s="56" t="s">
        <v>564</v>
      </c>
      <c r="E17" s="61"/>
    </row>
    <row r="18" spans="2:5" ht="39" customHeight="1">
      <c r="B18" s="392" t="s">
        <v>233</v>
      </c>
      <c r="C18" s="393"/>
      <c r="D18" s="393"/>
      <c r="E18" s="394"/>
    </row>
    <row r="19" spans="2:5" ht="39" customHeight="1">
      <c r="B19" s="56" t="s">
        <v>239</v>
      </c>
      <c r="C19" s="61"/>
      <c r="D19" s="61"/>
      <c r="E19" s="175"/>
    </row>
    <row r="20" spans="2:5" ht="39" customHeight="1">
      <c r="B20" s="65"/>
      <c r="C20" s="65"/>
      <c r="D20" s="65"/>
      <c r="E20" s="65"/>
    </row>
    <row r="21" spans="2:5" ht="39" customHeight="1">
      <c r="B21" s="392" t="s">
        <v>232</v>
      </c>
      <c r="C21" s="393"/>
      <c r="D21" s="393"/>
      <c r="E21" s="394"/>
    </row>
    <row r="22" spans="2:5" ht="39" customHeight="1">
      <c r="B22" s="56" t="s">
        <v>240</v>
      </c>
      <c r="C22" s="61" t="s">
        <v>503</v>
      </c>
      <c r="D22" s="56">
        <v>23</v>
      </c>
      <c r="E22" s="175"/>
    </row>
    <row r="23" spans="2:5" ht="39" customHeight="1">
      <c r="B23" s="56" t="s">
        <v>240</v>
      </c>
      <c r="C23" s="61" t="s">
        <v>504</v>
      </c>
      <c r="D23" s="56">
        <v>25</v>
      </c>
      <c r="E23" s="175"/>
    </row>
    <row r="24" spans="2:5" ht="39" customHeight="1">
      <c r="B24" s="392" t="s">
        <v>233</v>
      </c>
      <c r="C24" s="393"/>
      <c r="D24" s="393"/>
      <c r="E24" s="394"/>
    </row>
    <row r="25" spans="2:5" ht="39" customHeight="1">
      <c r="B25" s="56" t="s">
        <v>240</v>
      </c>
      <c r="C25" s="65" t="s">
        <v>68</v>
      </c>
      <c r="D25" s="56" t="s">
        <v>565</v>
      </c>
      <c r="E25" s="61" t="s">
        <v>325</v>
      </c>
    </row>
    <row r="26" spans="2:5" ht="39" customHeight="1">
      <c r="B26" s="56" t="s">
        <v>240</v>
      </c>
      <c r="C26" s="61" t="s">
        <v>511</v>
      </c>
      <c r="D26" s="56">
        <v>24</v>
      </c>
      <c r="E26" s="61" t="s">
        <v>69</v>
      </c>
    </row>
    <row r="27" spans="2:5" ht="39" customHeight="1">
      <c r="B27" s="65"/>
      <c r="C27" s="65"/>
      <c r="D27" s="65"/>
      <c r="E27" s="65"/>
    </row>
    <row r="28" spans="2:5" ht="39" customHeight="1">
      <c r="B28" s="392" t="s">
        <v>232</v>
      </c>
      <c r="C28" s="393"/>
      <c r="D28" s="393"/>
      <c r="E28" s="394"/>
    </row>
    <row r="29" spans="2:5" ht="39" customHeight="1">
      <c r="B29" s="56" t="s">
        <v>241</v>
      </c>
      <c r="C29" s="65" t="s">
        <v>516</v>
      </c>
      <c r="D29" s="56">
        <v>26</v>
      </c>
      <c r="E29" s="61" t="s">
        <v>66</v>
      </c>
    </row>
    <row r="30" spans="2:5" ht="39" customHeight="1">
      <c r="B30" s="56" t="s">
        <v>241</v>
      </c>
      <c r="C30" s="61" t="s">
        <v>500</v>
      </c>
      <c r="D30" s="56" t="s">
        <v>566</v>
      </c>
      <c r="E30" s="61"/>
    </row>
    <row r="31" spans="2:5" ht="39" customHeight="1">
      <c r="B31" s="56" t="s">
        <v>241</v>
      </c>
      <c r="C31" s="61" t="s">
        <v>510</v>
      </c>
      <c r="D31" s="56">
        <v>41</v>
      </c>
      <c r="E31" s="61" t="s">
        <v>67</v>
      </c>
    </row>
    <row r="32" spans="2:5" ht="39" customHeight="1">
      <c r="B32" s="56" t="s">
        <v>241</v>
      </c>
      <c r="C32" s="61" t="s">
        <v>324</v>
      </c>
      <c r="D32" s="56">
        <v>43</v>
      </c>
      <c r="E32" s="61"/>
    </row>
    <row r="33" spans="2:5" ht="39" customHeight="1">
      <c r="B33" s="392" t="s">
        <v>233</v>
      </c>
      <c r="C33" s="393"/>
      <c r="D33" s="393"/>
      <c r="E33" s="394"/>
    </row>
    <row r="34" spans="2:5" ht="39" customHeight="1">
      <c r="B34" s="56" t="s">
        <v>241</v>
      </c>
      <c r="C34" s="61" t="s">
        <v>494</v>
      </c>
      <c r="D34" s="56">
        <v>42</v>
      </c>
      <c r="E34" s="61" t="s">
        <v>509</v>
      </c>
    </row>
    <row r="35" spans="2:5" ht="39" customHeight="1">
      <c r="B35" s="56" t="s">
        <v>241</v>
      </c>
      <c r="C35" s="61" t="s">
        <v>326</v>
      </c>
      <c r="D35" s="56" t="s">
        <v>567</v>
      </c>
      <c r="E35" s="61" t="s">
        <v>512</v>
      </c>
    </row>
    <row r="36" spans="2:5" ht="39" customHeight="1">
      <c r="B36" s="56" t="s">
        <v>241</v>
      </c>
      <c r="C36" s="61" t="s">
        <v>505</v>
      </c>
      <c r="D36" s="56">
        <v>37</v>
      </c>
      <c r="E36" s="61" t="s">
        <v>506</v>
      </c>
    </row>
    <row r="37" spans="2:5" ht="39" customHeight="1">
      <c r="B37" s="65"/>
      <c r="C37" s="65"/>
      <c r="D37" s="65"/>
      <c r="E37" s="65"/>
    </row>
    <row r="38" spans="2:5" ht="39" customHeight="1">
      <c r="B38" s="392" t="s">
        <v>232</v>
      </c>
      <c r="C38" s="393"/>
      <c r="D38" s="393"/>
      <c r="E38" s="394"/>
    </row>
    <row r="39" spans="2:5" ht="39" customHeight="1">
      <c r="B39" s="56" t="s">
        <v>242</v>
      </c>
      <c r="C39" s="61" t="s">
        <v>507</v>
      </c>
      <c r="D39" s="56">
        <v>43</v>
      </c>
      <c r="E39" s="61"/>
    </row>
    <row r="40" spans="2:5" ht="39" customHeight="1">
      <c r="B40" s="56" t="s">
        <v>242</v>
      </c>
      <c r="C40" s="176" t="s">
        <v>515</v>
      </c>
      <c r="D40" s="56">
        <v>43</v>
      </c>
      <c r="E40" s="61"/>
    </row>
    <row r="41" spans="2:5" ht="39" customHeight="1">
      <c r="B41" s="392" t="s">
        <v>233</v>
      </c>
      <c r="C41" s="393"/>
      <c r="D41" s="393"/>
      <c r="E41" s="394"/>
    </row>
    <row r="42" spans="2:5" ht="39" customHeight="1">
      <c r="B42" s="56" t="s">
        <v>242</v>
      </c>
      <c r="C42" s="175"/>
      <c r="D42" s="56"/>
      <c r="E42" s="175"/>
    </row>
    <row r="43" spans="2:5" ht="39" customHeight="1">
      <c r="B43" s="65"/>
      <c r="C43" s="65"/>
      <c r="D43" s="65"/>
      <c r="E43" s="65"/>
    </row>
    <row r="44" spans="2:5" ht="39" customHeight="1">
      <c r="B44" s="392" t="s">
        <v>232</v>
      </c>
      <c r="C44" s="393"/>
      <c r="D44" s="393"/>
      <c r="E44" s="394"/>
    </row>
    <row r="45" spans="2:5" ht="39" customHeight="1">
      <c r="B45" s="56" t="s">
        <v>243</v>
      </c>
      <c r="C45" s="61" t="s">
        <v>508</v>
      </c>
      <c r="D45" s="56">
        <v>44</v>
      </c>
      <c r="E45" s="61"/>
    </row>
    <row r="46" spans="2:5" ht="39" customHeight="1">
      <c r="B46" s="56" t="s">
        <v>243</v>
      </c>
      <c r="C46" s="61" t="s">
        <v>517</v>
      </c>
      <c r="D46" s="56">
        <v>44</v>
      </c>
      <c r="E46" s="61"/>
    </row>
    <row r="47" spans="2:5" ht="39" customHeight="1">
      <c r="B47" s="392" t="s">
        <v>233</v>
      </c>
      <c r="C47" s="393"/>
      <c r="D47" s="393"/>
      <c r="E47" s="394"/>
    </row>
    <row r="48" spans="2:5" ht="39" customHeight="1">
      <c r="B48" s="56" t="s">
        <v>243</v>
      </c>
      <c r="C48" s="61"/>
      <c r="D48" s="61"/>
      <c r="E48" s="61"/>
    </row>
    <row r="49" spans="2:5" ht="39" customHeight="1">
      <c r="B49" s="48"/>
      <c r="C49" s="48"/>
      <c r="D49" s="48"/>
      <c r="E49" s="48"/>
    </row>
    <row r="50" spans="2:5" ht="39" customHeight="1">
      <c r="B50" s="48"/>
      <c r="C50" s="48"/>
      <c r="D50" s="48"/>
      <c r="E50" s="48"/>
    </row>
    <row r="51" spans="2:5">
      <c r="B51" s="48"/>
      <c r="C51" s="48"/>
      <c r="D51" s="48"/>
      <c r="E51" s="48"/>
    </row>
    <row r="52" spans="2:5">
      <c r="B52" s="48"/>
      <c r="C52" s="48"/>
      <c r="D52" s="48"/>
      <c r="E52" s="48"/>
    </row>
    <row r="53" spans="2:5">
      <c r="B53" s="48"/>
      <c r="C53" s="48"/>
      <c r="D53" s="48"/>
      <c r="E53" s="48"/>
    </row>
    <row r="54" spans="2:5">
      <c r="B54" s="48"/>
      <c r="C54" s="48"/>
      <c r="D54" s="48"/>
      <c r="E54" s="48"/>
    </row>
    <row r="55" spans="2:5">
      <c r="B55" s="48"/>
      <c r="C55" s="48"/>
      <c r="D55" s="48"/>
      <c r="E55" s="48"/>
    </row>
    <row r="56" spans="2:5">
      <c r="B56" s="48"/>
      <c r="C56" s="48"/>
      <c r="D56" s="48"/>
      <c r="E56" s="48"/>
    </row>
    <row r="57" spans="2:5">
      <c r="B57" s="48"/>
      <c r="C57" s="48"/>
      <c r="D57" s="48"/>
      <c r="E57" s="48"/>
    </row>
    <row r="58" spans="2:5">
      <c r="B58" s="48"/>
      <c r="C58" s="48"/>
      <c r="D58" s="48"/>
      <c r="E58" s="48"/>
    </row>
    <row r="59" spans="2:5">
      <c r="B59" s="48"/>
      <c r="C59" s="48"/>
      <c r="D59" s="48"/>
      <c r="E59" s="48"/>
    </row>
    <row r="60" spans="2:5">
      <c r="B60" s="48"/>
      <c r="C60" s="48"/>
      <c r="D60" s="48"/>
      <c r="E60" s="48"/>
    </row>
    <row r="61" spans="2:5">
      <c r="B61" s="48"/>
      <c r="C61" s="48"/>
      <c r="D61" s="48"/>
      <c r="E61" s="48"/>
    </row>
    <row r="62" spans="2:5">
      <c r="B62" s="48"/>
      <c r="C62" s="48"/>
      <c r="D62" s="48"/>
      <c r="E62" s="48"/>
    </row>
    <row r="63" spans="2:5">
      <c r="B63" s="48"/>
      <c r="C63" s="48"/>
      <c r="D63" s="48"/>
      <c r="E63" s="48"/>
    </row>
    <row r="64" spans="2:5">
      <c r="B64" s="48"/>
      <c r="C64" s="48"/>
      <c r="D64" s="48"/>
      <c r="E64" s="48"/>
    </row>
    <row r="65" spans="2:5">
      <c r="B65" s="48"/>
      <c r="C65" s="48"/>
      <c r="D65" s="48"/>
      <c r="E65" s="48"/>
    </row>
    <row r="66" spans="2:5">
      <c r="B66" s="48"/>
      <c r="C66" s="48"/>
      <c r="D66" s="48"/>
      <c r="E66" s="48"/>
    </row>
    <row r="67" spans="2:5">
      <c r="B67" s="48"/>
      <c r="C67" s="48"/>
      <c r="D67" s="48"/>
      <c r="E67" s="48"/>
    </row>
    <row r="68" spans="2:5">
      <c r="B68" s="48"/>
      <c r="C68" s="48"/>
      <c r="D68" s="48"/>
      <c r="E68" s="48"/>
    </row>
    <row r="69" spans="2:5">
      <c r="B69" s="48"/>
      <c r="C69" s="48"/>
      <c r="D69" s="48"/>
      <c r="E69" s="48"/>
    </row>
    <row r="70" spans="2:5">
      <c r="B70" s="48"/>
      <c r="C70" s="48"/>
      <c r="D70" s="48"/>
      <c r="E70" s="48"/>
    </row>
    <row r="71" spans="2:5">
      <c r="B71" s="48"/>
      <c r="C71" s="48"/>
      <c r="D71" s="48"/>
      <c r="E71" s="48"/>
    </row>
    <row r="72" spans="2:5">
      <c r="B72" s="48"/>
      <c r="C72" s="48"/>
      <c r="D72" s="48"/>
      <c r="E72" s="48"/>
    </row>
    <row r="73" spans="2:5">
      <c r="B73" s="48"/>
      <c r="C73" s="48"/>
      <c r="D73" s="48"/>
      <c r="E73" s="48"/>
    </row>
    <row r="74" spans="2:5">
      <c r="B74" s="48"/>
      <c r="C74" s="48"/>
      <c r="D74" s="48"/>
      <c r="E74" s="48"/>
    </row>
    <row r="75" spans="2:5">
      <c r="B75" s="48"/>
      <c r="C75" s="48"/>
      <c r="D75" s="48"/>
      <c r="E75" s="48"/>
    </row>
    <row r="76" spans="2:5">
      <c r="B76" s="48"/>
      <c r="C76" s="48"/>
      <c r="D76" s="48"/>
      <c r="E76" s="48"/>
    </row>
    <row r="77" spans="2:5">
      <c r="B77" s="48"/>
      <c r="C77" s="48"/>
      <c r="D77" s="48"/>
      <c r="E77" s="48"/>
    </row>
    <row r="78" spans="2:5">
      <c r="B78" s="48"/>
      <c r="C78" s="48"/>
      <c r="D78" s="48"/>
      <c r="E78" s="48"/>
    </row>
    <row r="79" spans="2:5">
      <c r="B79" s="48"/>
      <c r="C79" s="48"/>
      <c r="D79" s="48"/>
      <c r="E79" s="48"/>
    </row>
    <row r="80" spans="2:5">
      <c r="B80" s="48"/>
      <c r="C80" s="48"/>
      <c r="D80" s="48"/>
      <c r="E80" s="48"/>
    </row>
    <row r="81" spans="2:5">
      <c r="B81" s="48"/>
      <c r="C81" s="48"/>
      <c r="D81" s="48"/>
      <c r="E81" s="48"/>
    </row>
    <row r="82" spans="2:5">
      <c r="B82" s="48"/>
      <c r="C82" s="48"/>
      <c r="D82" s="48"/>
      <c r="E82" s="48"/>
    </row>
    <row r="83" spans="2:5">
      <c r="B83" s="48"/>
      <c r="C83" s="48"/>
      <c r="D83" s="48"/>
      <c r="E83" s="48"/>
    </row>
    <row r="84" spans="2:5">
      <c r="B84" s="48"/>
      <c r="C84" s="48"/>
      <c r="D84" s="48"/>
      <c r="E84" s="48"/>
    </row>
    <row r="85" spans="2:5">
      <c r="B85" s="48"/>
      <c r="C85" s="48"/>
      <c r="D85" s="48"/>
      <c r="E85" s="48"/>
    </row>
    <row r="86" spans="2:5">
      <c r="B86" s="48"/>
      <c r="C86" s="48"/>
      <c r="D86" s="48"/>
      <c r="E86" s="48"/>
    </row>
    <row r="87" spans="2:5">
      <c r="B87" s="48"/>
      <c r="C87" s="48"/>
      <c r="D87" s="48"/>
      <c r="E87" s="48"/>
    </row>
  </sheetData>
  <sheetProtection password="DD42" sheet="1" formatCells="0" formatColumns="0" formatRows="0" insertColumns="0" insertRows="0" deleteColumns="0" deleteRows="0"/>
  <mergeCells count="12">
    <mergeCell ref="B4:E4"/>
    <mergeCell ref="B8:E8"/>
    <mergeCell ref="B15:E15"/>
    <mergeCell ref="B41:E41"/>
    <mergeCell ref="B44:E44"/>
    <mergeCell ref="B47:E47"/>
    <mergeCell ref="B18:E18"/>
    <mergeCell ref="B21:E21"/>
    <mergeCell ref="B24:E24"/>
    <mergeCell ref="B28:E28"/>
    <mergeCell ref="B33:E33"/>
    <mergeCell ref="B38:E38"/>
  </mergeCells>
  <phoneticPr fontId="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B1:D10"/>
  <sheetViews>
    <sheetView zoomScale="90" zoomScaleNormal="90" zoomScalePageLayoutView="90" workbookViewId="0">
      <selection activeCell="G8" sqref="G8"/>
    </sheetView>
  </sheetViews>
  <sheetFormatPr baseColWidth="10" defaultColWidth="10.85546875" defaultRowHeight="15"/>
  <cols>
    <col min="1" max="1" width="4.28515625" style="38" customWidth="1"/>
    <col min="2" max="2" width="15.28515625" style="38" customWidth="1"/>
    <col min="3" max="3" width="18.7109375" style="38" customWidth="1"/>
    <col min="4" max="4" width="67.140625" style="38" customWidth="1"/>
    <col min="5" max="16384" width="10.85546875" style="38"/>
  </cols>
  <sheetData>
    <row r="1" spans="2:4">
      <c r="B1" s="38" t="s">
        <v>563</v>
      </c>
    </row>
    <row r="3" spans="2:4">
      <c r="B3" s="177" t="s">
        <v>244</v>
      </c>
      <c r="C3" s="177" t="s">
        <v>248</v>
      </c>
      <c r="D3" s="177" t="s">
        <v>149</v>
      </c>
    </row>
    <row r="4" spans="2:4" ht="36">
      <c r="B4" s="178" t="s">
        <v>231</v>
      </c>
      <c r="C4" s="179" t="s">
        <v>518</v>
      </c>
      <c r="D4" s="180" t="s">
        <v>519</v>
      </c>
    </row>
    <row r="5" spans="2:4" ht="51" customHeight="1">
      <c r="B5" s="181" t="s">
        <v>239</v>
      </c>
      <c r="C5" s="179" t="s">
        <v>518</v>
      </c>
      <c r="D5" s="180" t="s">
        <v>523</v>
      </c>
    </row>
    <row r="6" spans="2:4" ht="81" customHeight="1">
      <c r="B6" s="181" t="s">
        <v>240</v>
      </c>
      <c r="C6" s="179" t="s">
        <v>518</v>
      </c>
      <c r="D6" s="180" t="s">
        <v>524</v>
      </c>
    </row>
    <row r="7" spans="2:4" ht="60.75" customHeight="1">
      <c r="B7" s="181" t="s">
        <v>241</v>
      </c>
      <c r="C7" s="179" t="s">
        <v>518</v>
      </c>
      <c r="D7" s="180" t="s">
        <v>520</v>
      </c>
    </row>
    <row r="8" spans="2:4" ht="60">
      <c r="B8" s="181" t="s">
        <v>245</v>
      </c>
      <c r="C8" s="179" t="s">
        <v>518</v>
      </c>
      <c r="D8" s="180" t="s">
        <v>521</v>
      </c>
    </row>
    <row r="9" spans="2:4" ht="72">
      <c r="B9" s="181" t="s">
        <v>246</v>
      </c>
      <c r="C9" s="179" t="s">
        <v>518</v>
      </c>
      <c r="D9" s="180" t="s">
        <v>522</v>
      </c>
    </row>
    <row r="10" spans="2:4">
      <c r="B10" s="181" t="s">
        <v>247</v>
      </c>
      <c r="C10" s="56" t="s">
        <v>518</v>
      </c>
      <c r="D10" s="1"/>
    </row>
  </sheetData>
  <phoneticPr fontId="0"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L6"/>
  <sheetViews>
    <sheetView zoomScale="80" zoomScaleNormal="80" zoomScalePageLayoutView="80" workbookViewId="0">
      <selection activeCell="F4" sqref="F4"/>
    </sheetView>
  </sheetViews>
  <sheetFormatPr baseColWidth="10" defaultRowHeight="15"/>
  <cols>
    <col min="1" max="1" width="31.7109375" customWidth="1"/>
  </cols>
  <sheetData>
    <row r="1" spans="1:12" ht="15.75" thickBot="1">
      <c r="A1" s="247" t="s">
        <v>72</v>
      </c>
    </row>
    <row r="2" spans="1:12" ht="25.5" customHeight="1">
      <c r="A2" s="395" t="s">
        <v>148</v>
      </c>
      <c r="B2" s="399">
        <v>2007</v>
      </c>
      <c r="C2" s="400"/>
      <c r="D2" s="399">
        <v>2008</v>
      </c>
      <c r="E2" s="400"/>
      <c r="F2" s="399">
        <v>2009</v>
      </c>
      <c r="G2" s="400"/>
      <c r="H2" s="399">
        <v>2010</v>
      </c>
      <c r="I2" s="400"/>
      <c r="J2" s="401">
        <v>2011</v>
      </c>
      <c r="K2" s="402"/>
      <c r="L2" s="397" t="s">
        <v>41</v>
      </c>
    </row>
    <row r="3" spans="1:12" ht="15.75" thickBot="1">
      <c r="A3" s="396"/>
      <c r="B3" s="329" t="s">
        <v>196</v>
      </c>
      <c r="C3" s="330" t="s">
        <v>40</v>
      </c>
      <c r="D3" s="329" t="s">
        <v>196</v>
      </c>
      <c r="E3" s="330" t="s">
        <v>40</v>
      </c>
      <c r="F3" s="329" t="s">
        <v>196</v>
      </c>
      <c r="G3" s="330" t="s">
        <v>40</v>
      </c>
      <c r="H3" s="329" t="s">
        <v>196</v>
      </c>
      <c r="I3" s="330" t="s">
        <v>40</v>
      </c>
      <c r="J3" s="332" t="s">
        <v>196</v>
      </c>
      <c r="K3" s="333" t="s">
        <v>40</v>
      </c>
      <c r="L3" s="398"/>
    </row>
    <row r="4" spans="1:12" ht="48" customHeight="1">
      <c r="A4" s="322" t="s">
        <v>70</v>
      </c>
      <c r="B4" s="327">
        <v>0.57999999999999996</v>
      </c>
      <c r="C4" s="328">
        <v>0.58399999999999996</v>
      </c>
      <c r="D4" s="327">
        <v>0.6</v>
      </c>
      <c r="E4" s="328">
        <v>0.60899999999999999</v>
      </c>
      <c r="F4" s="327">
        <v>0.62</v>
      </c>
      <c r="G4" s="328">
        <v>0.64400000000000002</v>
      </c>
      <c r="H4" s="327">
        <v>0.64</v>
      </c>
      <c r="I4" s="328">
        <v>0.63200000000000001</v>
      </c>
      <c r="J4" s="324">
        <v>0.66</v>
      </c>
      <c r="K4" s="245">
        <v>0.73299999999999998</v>
      </c>
      <c r="L4" s="331">
        <v>0.68</v>
      </c>
    </row>
    <row r="5" spans="1:12" ht="47.25" customHeight="1" thickBot="1">
      <c r="A5" s="323" t="s">
        <v>71</v>
      </c>
      <c r="B5" s="325">
        <v>0.68</v>
      </c>
      <c r="C5" s="326">
        <v>0.67700000000000005</v>
      </c>
      <c r="D5" s="325">
        <v>0.87</v>
      </c>
      <c r="E5" s="326">
        <v>0.874</v>
      </c>
      <c r="F5" s="325">
        <v>0.89</v>
      </c>
      <c r="G5" s="326">
        <v>0.88200000000000001</v>
      </c>
      <c r="H5" s="325">
        <v>0.9</v>
      </c>
      <c r="I5" s="326">
        <v>0.88900000000000001</v>
      </c>
      <c r="J5" s="325">
        <v>0.91</v>
      </c>
      <c r="K5" s="246">
        <v>0.88800000000000001</v>
      </c>
      <c r="L5" s="246">
        <v>0.92</v>
      </c>
    </row>
    <row r="6" spans="1:12">
      <c r="A6" s="334" t="s">
        <v>44</v>
      </c>
    </row>
  </sheetData>
  <sheetProtection password="DD42" sheet="1" formatCells="0" formatColumns="0" formatRows="0" insertColumns="0" insertRows="0" deleteColumns="0" deleteRows="0"/>
  <mergeCells count="7">
    <mergeCell ref="A2:A3"/>
    <mergeCell ref="L2:L3"/>
    <mergeCell ref="B2:C2"/>
    <mergeCell ref="D2:E2"/>
    <mergeCell ref="F2:G2"/>
    <mergeCell ref="H2:I2"/>
    <mergeCell ref="J2:K2"/>
  </mergeCells>
  <phoneticPr fontId="0"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sheetPr enableFormatConditionsCalculation="0">
    <pageSetUpPr fitToPage="1"/>
  </sheetPr>
  <dimension ref="B1:J9"/>
  <sheetViews>
    <sheetView zoomScale="80" zoomScaleNormal="80" zoomScalePageLayoutView="80" workbookViewId="0">
      <selection activeCell="E8" sqref="E8"/>
    </sheetView>
  </sheetViews>
  <sheetFormatPr baseColWidth="10" defaultRowHeight="15"/>
  <cols>
    <col min="1" max="1" width="5.28515625" customWidth="1"/>
    <col min="2" max="2" width="41.7109375" customWidth="1"/>
    <col min="3" max="4" width="20.42578125" customWidth="1"/>
    <col min="5" max="5" width="19.42578125" customWidth="1"/>
    <col min="6" max="6" width="16" customWidth="1"/>
    <col min="7" max="7" width="17.7109375" customWidth="1"/>
    <col min="8" max="8" width="1.42578125" customWidth="1"/>
    <col min="9" max="9" width="20.7109375" customWidth="1"/>
    <col min="10" max="10" width="17.42578125" customWidth="1"/>
  </cols>
  <sheetData>
    <row r="1" spans="2:10">
      <c r="B1" s="247" t="s">
        <v>138</v>
      </c>
    </row>
    <row r="3" spans="2:10" ht="66" customHeight="1">
      <c r="B3" s="266" t="s">
        <v>135</v>
      </c>
      <c r="C3" s="267" t="s">
        <v>139</v>
      </c>
      <c r="D3" s="266" t="s">
        <v>136</v>
      </c>
      <c r="E3" s="266" t="s">
        <v>140</v>
      </c>
      <c r="F3" s="266" t="s">
        <v>143</v>
      </c>
      <c r="G3" s="277" t="s">
        <v>144</v>
      </c>
      <c r="I3" s="277" t="s">
        <v>37</v>
      </c>
      <c r="J3" s="277" t="s">
        <v>38</v>
      </c>
    </row>
    <row r="4" spans="2:10" ht="35.25" customHeight="1">
      <c r="B4" s="269" t="s">
        <v>73</v>
      </c>
      <c r="C4" s="270">
        <v>5</v>
      </c>
      <c r="D4" s="270">
        <v>3</v>
      </c>
      <c r="E4" s="271">
        <v>2</v>
      </c>
      <c r="F4" s="276">
        <f>E4/C4</f>
        <v>0.4</v>
      </c>
      <c r="G4" s="276">
        <f>100%-F4</f>
        <v>0.6</v>
      </c>
      <c r="I4" s="261">
        <v>11</v>
      </c>
      <c r="J4" s="311">
        <v>1</v>
      </c>
    </row>
    <row r="5" spans="2:10" ht="29.25" customHeight="1">
      <c r="B5" s="272" t="s">
        <v>74</v>
      </c>
      <c r="C5" s="270">
        <v>0</v>
      </c>
      <c r="D5" s="270">
        <v>0</v>
      </c>
      <c r="E5" s="271">
        <v>0</v>
      </c>
      <c r="F5" s="276" t="s">
        <v>141</v>
      </c>
      <c r="G5" s="276" t="s">
        <v>141</v>
      </c>
      <c r="I5" s="261">
        <v>0</v>
      </c>
      <c r="J5" s="311" t="s">
        <v>141</v>
      </c>
    </row>
    <row r="6" spans="2:10" ht="32.25" customHeight="1">
      <c r="B6" s="272" t="s">
        <v>75</v>
      </c>
      <c r="C6" s="270">
        <v>1</v>
      </c>
      <c r="D6" s="270">
        <v>0</v>
      </c>
      <c r="E6" s="271">
        <v>1</v>
      </c>
      <c r="F6" s="276">
        <f>E6/C6</f>
        <v>1</v>
      </c>
      <c r="G6" s="276">
        <f>100%-F6</f>
        <v>0</v>
      </c>
      <c r="I6" s="261">
        <v>0</v>
      </c>
      <c r="J6" s="311" t="s">
        <v>141</v>
      </c>
    </row>
    <row r="7" spans="2:10" ht="29.25" customHeight="1">
      <c r="B7" s="272" t="s">
        <v>76</v>
      </c>
      <c r="C7" s="270">
        <v>0</v>
      </c>
      <c r="D7" s="270">
        <v>0</v>
      </c>
      <c r="E7" s="271">
        <v>0</v>
      </c>
      <c r="F7" s="276" t="s">
        <v>141</v>
      </c>
      <c r="G7" s="276" t="s">
        <v>141</v>
      </c>
      <c r="I7" s="261">
        <v>0</v>
      </c>
      <c r="J7" s="311" t="s">
        <v>141</v>
      </c>
    </row>
    <row r="8" spans="2:10" ht="19.5" customHeight="1">
      <c r="B8" s="273" t="s">
        <v>137</v>
      </c>
      <c r="C8" s="274">
        <v>6</v>
      </c>
      <c r="D8" s="274">
        <v>3</v>
      </c>
      <c r="E8" s="275">
        <v>3</v>
      </c>
      <c r="F8" s="279">
        <f>E8/C8</f>
        <v>0.5</v>
      </c>
      <c r="G8" s="279">
        <f>100%-F8</f>
        <v>0.5</v>
      </c>
      <c r="I8" s="310">
        <v>11</v>
      </c>
      <c r="J8" s="311">
        <v>1</v>
      </c>
    </row>
    <row r="9" spans="2:10">
      <c r="B9" s="278" t="s">
        <v>142</v>
      </c>
      <c r="E9" s="268"/>
    </row>
  </sheetData>
  <sheetProtection password="DD42" sheet="1" formatCells="0" formatColumns="0" formatRows="0" insertColumns="0" insertRows="0" deleteColumns="0" deleteRows="0"/>
  <phoneticPr fontId="0"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sheetPr enableFormatConditionsCalculation="0">
    <pageSetUpPr fitToPage="1"/>
  </sheetPr>
  <dimension ref="B1:M17"/>
  <sheetViews>
    <sheetView workbookViewId="0">
      <selection activeCell="C5" sqref="C5"/>
    </sheetView>
  </sheetViews>
  <sheetFormatPr baseColWidth="10" defaultColWidth="10.85546875" defaultRowHeight="15"/>
  <cols>
    <col min="1" max="1" width="4.7109375" style="38" customWidth="1"/>
    <col min="2" max="2" width="9.7109375" style="38" customWidth="1"/>
    <col min="3" max="3" width="47.140625" style="38" customWidth="1"/>
    <col min="4" max="4" width="9.140625" style="38" customWidth="1"/>
    <col min="5" max="5" width="8" style="38" customWidth="1"/>
    <col min="6" max="7" width="6.42578125" style="38" customWidth="1"/>
    <col min="8" max="8" width="8.42578125" style="38" customWidth="1"/>
    <col min="9" max="9" width="7.7109375" style="38" customWidth="1"/>
    <col min="10" max="10" width="8" style="38" customWidth="1"/>
    <col min="11" max="11" width="7.7109375" style="38" customWidth="1"/>
    <col min="12" max="12" width="10.85546875" style="38"/>
    <col min="13" max="13" width="12" style="38" customWidth="1"/>
    <col min="14" max="16384" width="10.85546875" style="38"/>
  </cols>
  <sheetData>
    <row r="1" spans="2:13">
      <c r="B1" s="49" t="s">
        <v>487</v>
      </c>
    </row>
    <row r="2" spans="2:13" ht="15.75" thickBot="1"/>
    <row r="3" spans="2:13" ht="29.25" customHeight="1">
      <c r="B3" s="403" t="s">
        <v>147</v>
      </c>
      <c r="C3" s="405" t="s">
        <v>148</v>
      </c>
      <c r="D3" s="411">
        <v>2010</v>
      </c>
      <c r="E3" s="412"/>
      <c r="F3" s="413"/>
      <c r="G3" s="414">
        <v>2011</v>
      </c>
      <c r="H3" s="415"/>
      <c r="I3" s="407"/>
      <c r="J3" s="409" t="s">
        <v>490</v>
      </c>
      <c r="K3" s="407" t="s">
        <v>489</v>
      </c>
    </row>
    <row r="4" spans="2:13" ht="24" customHeight="1" thickBot="1">
      <c r="B4" s="404"/>
      <c r="C4" s="406"/>
      <c r="D4" s="214" t="s">
        <v>55</v>
      </c>
      <c r="E4" s="215" t="s">
        <v>488</v>
      </c>
      <c r="F4" s="182" t="s">
        <v>188</v>
      </c>
      <c r="G4" s="214" t="s">
        <v>55</v>
      </c>
      <c r="H4" s="215" t="s">
        <v>488</v>
      </c>
      <c r="I4" s="182" t="s">
        <v>188</v>
      </c>
      <c r="J4" s="410"/>
      <c r="K4" s="408"/>
    </row>
    <row r="5" spans="2:13" ht="35.25" customHeight="1">
      <c r="B5" s="416" t="s">
        <v>150</v>
      </c>
      <c r="C5" s="188" t="s">
        <v>189</v>
      </c>
      <c r="D5" s="193">
        <v>0.64</v>
      </c>
      <c r="E5" s="211">
        <v>0.63200000000000001</v>
      </c>
      <c r="F5" s="183">
        <f>E5/D5</f>
        <v>0.98750000000000004</v>
      </c>
      <c r="G5" s="193">
        <v>0.66</v>
      </c>
      <c r="H5" s="211">
        <v>0.73299999999999998</v>
      </c>
      <c r="I5" s="183">
        <f>H5/G5</f>
        <v>1.1106060606060606</v>
      </c>
      <c r="J5" s="230">
        <v>0.58399999999999996</v>
      </c>
      <c r="K5" s="184">
        <v>0.68</v>
      </c>
    </row>
    <row r="6" spans="2:13" ht="30.75" customHeight="1" thickBot="1">
      <c r="B6" s="421"/>
      <c r="C6" s="218" t="s">
        <v>190</v>
      </c>
      <c r="D6" s="220">
        <v>0.9</v>
      </c>
      <c r="E6" s="219">
        <v>0.88900000000000001</v>
      </c>
      <c r="F6" s="185">
        <f t="shared" ref="F6:F15" si="0">E6/D6</f>
        <v>0.98777777777777775</v>
      </c>
      <c r="G6" s="220">
        <v>0.91</v>
      </c>
      <c r="H6" s="219">
        <v>0.88800000000000001</v>
      </c>
      <c r="I6" s="185">
        <f t="shared" ref="I6:I15" si="1">H6/G6</f>
        <v>0.9758241758241758</v>
      </c>
      <c r="J6" s="235">
        <v>0.67700000000000005</v>
      </c>
      <c r="K6" s="185">
        <v>0.92</v>
      </c>
    </row>
    <row r="7" spans="2:13" ht="23.25" customHeight="1" thickBot="1">
      <c r="B7" s="222" t="s">
        <v>151</v>
      </c>
      <c r="C7" s="223" t="s">
        <v>171</v>
      </c>
      <c r="D7" s="224">
        <v>0.92900000000000005</v>
      </c>
      <c r="E7" s="225">
        <v>0.93100000000000005</v>
      </c>
      <c r="F7" s="226">
        <f t="shared" si="0"/>
        <v>1.0021528525296017</v>
      </c>
      <c r="G7" s="227">
        <v>0.93600000000000005</v>
      </c>
      <c r="H7" s="225">
        <v>1.226</v>
      </c>
      <c r="I7" s="226">
        <f t="shared" si="1"/>
        <v>1.3098290598290598</v>
      </c>
      <c r="J7" s="232">
        <v>0.93500000000000005</v>
      </c>
      <c r="K7" s="226">
        <v>0.93899999999999995</v>
      </c>
    </row>
    <row r="8" spans="2:13" ht="29.25" customHeight="1">
      <c r="B8" s="416" t="s">
        <v>152</v>
      </c>
      <c r="C8" s="188" t="s">
        <v>173</v>
      </c>
      <c r="D8" s="238">
        <v>0.95</v>
      </c>
      <c r="E8" s="239">
        <v>0.91500000000000004</v>
      </c>
      <c r="F8" s="184">
        <f t="shared" si="0"/>
        <v>0.96315789473684221</v>
      </c>
      <c r="G8" s="238">
        <v>0.95</v>
      </c>
      <c r="H8" s="239">
        <v>0.86699999999999999</v>
      </c>
      <c r="I8" s="184">
        <f t="shared" si="1"/>
        <v>0.91263157894736846</v>
      </c>
      <c r="J8" s="230">
        <v>1</v>
      </c>
      <c r="K8" s="240">
        <v>0.95</v>
      </c>
    </row>
    <row r="9" spans="2:13" ht="35.1" customHeight="1">
      <c r="B9" s="417"/>
      <c r="C9" s="192" t="s">
        <v>175</v>
      </c>
      <c r="D9" s="193">
        <v>0.95</v>
      </c>
      <c r="E9" s="211">
        <v>0.95499999999999996</v>
      </c>
      <c r="F9" s="183">
        <f t="shared" si="0"/>
        <v>1.0052631578947369</v>
      </c>
      <c r="G9" s="193">
        <v>0.95</v>
      </c>
      <c r="H9" s="211">
        <v>0.99399999999999999</v>
      </c>
      <c r="I9" s="183">
        <f t="shared" si="1"/>
        <v>1.0463157894736843</v>
      </c>
      <c r="J9" s="234">
        <v>1</v>
      </c>
      <c r="K9" s="194">
        <v>0.95</v>
      </c>
    </row>
    <row r="10" spans="2:13" ht="45" customHeight="1">
      <c r="B10" s="417"/>
      <c r="C10" s="192" t="s">
        <v>177</v>
      </c>
      <c r="D10" s="193">
        <v>0.95</v>
      </c>
      <c r="E10" s="211">
        <v>0.755</v>
      </c>
      <c r="F10" s="183">
        <f t="shared" si="0"/>
        <v>0.79473684210526319</v>
      </c>
      <c r="G10" s="193">
        <v>0.95</v>
      </c>
      <c r="H10" s="211">
        <v>0.80700000000000005</v>
      </c>
      <c r="I10" s="183">
        <f t="shared" si="1"/>
        <v>0.84947368421052638</v>
      </c>
      <c r="J10" s="234">
        <v>0.9</v>
      </c>
      <c r="K10" s="194">
        <v>0.95</v>
      </c>
    </row>
    <row r="11" spans="2:13" ht="44.25" customHeight="1" thickBot="1">
      <c r="B11" s="418"/>
      <c r="C11" s="195" t="s">
        <v>179</v>
      </c>
      <c r="D11" s="187">
        <v>0.95</v>
      </c>
      <c r="E11" s="217">
        <v>0.995</v>
      </c>
      <c r="F11" s="186">
        <f t="shared" si="0"/>
        <v>1.0473684210526317</v>
      </c>
      <c r="G11" s="187">
        <v>1</v>
      </c>
      <c r="H11" s="217">
        <v>0.999</v>
      </c>
      <c r="I11" s="186">
        <f t="shared" si="1"/>
        <v>0.999</v>
      </c>
      <c r="J11" s="231">
        <v>1</v>
      </c>
      <c r="K11" s="196">
        <v>1</v>
      </c>
    </row>
    <row r="12" spans="2:13" ht="21.75" customHeight="1">
      <c r="B12" s="419" t="s">
        <v>153</v>
      </c>
      <c r="C12" s="189" t="s">
        <v>181</v>
      </c>
      <c r="D12" s="236">
        <v>103909</v>
      </c>
      <c r="E12" s="237">
        <v>164120</v>
      </c>
      <c r="F12" s="190">
        <f t="shared" si="0"/>
        <v>1.5794589496578737</v>
      </c>
      <c r="G12" s="191">
        <v>1</v>
      </c>
      <c r="H12" s="216">
        <v>1.214</v>
      </c>
      <c r="I12" s="190">
        <f t="shared" si="1"/>
        <v>1.214</v>
      </c>
      <c r="J12" s="233">
        <v>0</v>
      </c>
      <c r="K12" s="221">
        <v>1</v>
      </c>
    </row>
    <row r="13" spans="2:13" ht="30.75" customHeight="1">
      <c r="B13" s="417"/>
      <c r="C13" s="192" t="s">
        <v>183</v>
      </c>
      <c r="D13" s="228">
        <v>8708</v>
      </c>
      <c r="E13" s="212">
        <v>7419</v>
      </c>
      <c r="F13" s="183">
        <f t="shared" si="0"/>
        <v>0.85197519522278364</v>
      </c>
      <c r="G13" s="193">
        <v>1</v>
      </c>
      <c r="H13" s="211">
        <v>0.92300000000000004</v>
      </c>
      <c r="I13" s="183">
        <f t="shared" si="1"/>
        <v>0.92300000000000004</v>
      </c>
      <c r="J13" s="234">
        <v>0</v>
      </c>
      <c r="K13" s="194">
        <v>1</v>
      </c>
    </row>
    <row r="14" spans="2:13" ht="18" customHeight="1">
      <c r="B14" s="417"/>
      <c r="C14" s="192" t="s">
        <v>191</v>
      </c>
      <c r="D14" s="228">
        <v>19404</v>
      </c>
      <c r="E14" s="212">
        <v>30295</v>
      </c>
      <c r="F14" s="183">
        <f t="shared" si="0"/>
        <v>1.5612760255617399</v>
      </c>
      <c r="G14" s="193">
        <v>1</v>
      </c>
      <c r="H14" s="211">
        <v>1.177</v>
      </c>
      <c r="I14" s="183">
        <f t="shared" si="1"/>
        <v>1.177</v>
      </c>
      <c r="J14" s="234">
        <v>0</v>
      </c>
      <c r="K14" s="194">
        <v>1</v>
      </c>
    </row>
    <row r="15" spans="2:13" ht="19.5" customHeight="1" thickBot="1">
      <c r="B15" s="418"/>
      <c r="C15" s="195" t="s">
        <v>186</v>
      </c>
      <c r="D15" s="229">
        <v>650</v>
      </c>
      <c r="E15" s="213">
        <v>1688</v>
      </c>
      <c r="F15" s="186">
        <f t="shared" si="0"/>
        <v>2.5969230769230771</v>
      </c>
      <c r="G15" s="187">
        <v>1</v>
      </c>
      <c r="H15" s="217">
        <v>5.2229999999999999</v>
      </c>
      <c r="I15" s="186">
        <f t="shared" si="1"/>
        <v>5.2229999999999999</v>
      </c>
      <c r="J15" s="231">
        <v>0</v>
      </c>
      <c r="K15" s="196">
        <v>1</v>
      </c>
    </row>
    <row r="16" spans="2:13" ht="39.75" customHeight="1">
      <c r="B16" s="420" t="s">
        <v>45</v>
      </c>
      <c r="C16" s="420"/>
      <c r="D16" s="420"/>
      <c r="E16" s="420"/>
      <c r="F16" s="420"/>
      <c r="G16" s="420"/>
      <c r="H16" s="420"/>
      <c r="I16" s="420"/>
      <c r="J16" s="420"/>
      <c r="K16" s="420"/>
      <c r="L16" s="198"/>
      <c r="M16" s="198"/>
    </row>
    <row r="17" spans="2:2">
      <c r="B17" s="48"/>
    </row>
  </sheetData>
  <sheetProtection password="DD42" sheet="1" formatRows="0" insertColumns="0" insertRows="0" deleteColumns="0" deleteRows="0"/>
  <mergeCells count="10">
    <mergeCell ref="B8:B11"/>
    <mergeCell ref="B12:B15"/>
    <mergeCell ref="B16:K16"/>
    <mergeCell ref="B5:B6"/>
    <mergeCell ref="B3:B4"/>
    <mergeCell ref="C3:C4"/>
    <mergeCell ref="K3:K4"/>
    <mergeCell ref="J3:J4"/>
    <mergeCell ref="D3:F3"/>
    <mergeCell ref="G3:I3"/>
  </mergeCells>
  <phoneticPr fontId="0" type="noConversion"/>
  <pageMargins left="0.25" right="0.25" top="0.75" bottom="0.75" header="0.3" footer="0.3"/>
</worksheet>
</file>

<file path=xl/worksheets/sheet2.xml><?xml version="1.0" encoding="utf-8"?>
<worksheet xmlns="http://schemas.openxmlformats.org/spreadsheetml/2006/main" xmlns:r="http://schemas.openxmlformats.org/officeDocument/2006/relationships">
  <dimension ref="B1:AK51"/>
  <sheetViews>
    <sheetView zoomScale="90" zoomScaleNormal="90" zoomScalePageLayoutView="90" workbookViewId="0">
      <selection activeCell="H9" sqref="H9"/>
    </sheetView>
  </sheetViews>
  <sheetFormatPr baseColWidth="10" defaultRowHeight="15"/>
  <cols>
    <col min="1" max="1" width="4.140625" customWidth="1"/>
    <col min="2" max="2" width="11.85546875" customWidth="1"/>
    <col min="3" max="3" width="30" customWidth="1"/>
    <col min="6" max="6" width="10.42578125" customWidth="1"/>
    <col min="7" max="7" width="11.7109375" customWidth="1"/>
    <col min="8" max="8" width="18.85546875" customWidth="1"/>
    <col min="10" max="10" width="10" customWidth="1"/>
    <col min="11" max="11" width="23.28515625" customWidth="1"/>
    <col min="12" max="37" width="10.85546875" style="38" customWidth="1"/>
  </cols>
  <sheetData>
    <row r="1" spans="2:18" s="38" customFormat="1">
      <c r="B1" s="49" t="s">
        <v>356</v>
      </c>
      <c r="H1" s="38" t="s">
        <v>541</v>
      </c>
    </row>
    <row r="2" spans="2:18" s="38" customFormat="1" ht="15.75" thickBot="1"/>
    <row r="3" spans="2:18" customFormat="1" ht="36.75" thickBot="1">
      <c r="B3" s="40" t="s">
        <v>147</v>
      </c>
      <c r="C3" s="50" t="s">
        <v>148</v>
      </c>
      <c r="D3" s="50" t="s">
        <v>196</v>
      </c>
      <c r="E3" s="50" t="s">
        <v>162</v>
      </c>
      <c r="F3" s="50" t="s">
        <v>149</v>
      </c>
      <c r="G3" s="50" t="s">
        <v>197</v>
      </c>
      <c r="H3" s="50" t="s">
        <v>149</v>
      </c>
      <c r="I3" s="50" t="s">
        <v>198</v>
      </c>
      <c r="J3" s="50" t="s">
        <v>149</v>
      </c>
      <c r="K3" s="51" t="s">
        <v>199</v>
      </c>
      <c r="L3" s="38"/>
      <c r="M3" s="38"/>
      <c r="N3" s="38"/>
      <c r="O3" s="38"/>
      <c r="P3" s="38"/>
      <c r="Q3" s="38"/>
      <c r="R3" s="38"/>
    </row>
    <row r="4" spans="2:18" s="38" customFormat="1" ht="72" customHeight="1">
      <c r="B4" s="345" t="s">
        <v>150</v>
      </c>
      <c r="C4" s="207" t="s">
        <v>189</v>
      </c>
      <c r="D4" s="208">
        <v>0.66</v>
      </c>
      <c r="E4" s="209" t="s">
        <v>168</v>
      </c>
      <c r="F4" s="209"/>
      <c r="G4" s="209" t="s">
        <v>168</v>
      </c>
      <c r="H4" s="209"/>
      <c r="I4" s="209" t="s">
        <v>168</v>
      </c>
      <c r="J4" s="209"/>
      <c r="K4" s="197" t="s">
        <v>570</v>
      </c>
    </row>
    <row r="5" spans="2:18" s="38" customFormat="1" ht="66.95" customHeight="1">
      <c r="B5" s="346"/>
      <c r="C5" s="52" t="s">
        <v>190</v>
      </c>
      <c r="D5" s="53">
        <v>0.91</v>
      </c>
      <c r="E5" s="54" t="s">
        <v>168</v>
      </c>
      <c r="F5" s="54"/>
      <c r="G5" s="54" t="s">
        <v>168</v>
      </c>
      <c r="H5" s="54"/>
      <c r="I5" s="54" t="s">
        <v>168</v>
      </c>
      <c r="J5" s="54"/>
      <c r="K5" s="55" t="s">
        <v>570</v>
      </c>
    </row>
    <row r="6" spans="2:18" s="38" customFormat="1" ht="30" customHeight="1">
      <c r="B6" s="206" t="s">
        <v>151</v>
      </c>
      <c r="C6" s="52" t="s">
        <v>171</v>
      </c>
      <c r="D6" s="53">
        <v>0.93600000000000005</v>
      </c>
      <c r="E6" s="54" t="s">
        <v>168</v>
      </c>
      <c r="F6" s="54"/>
      <c r="G6" s="54" t="s">
        <v>168</v>
      </c>
      <c r="H6" s="54"/>
      <c r="I6" s="54" t="s">
        <v>168</v>
      </c>
      <c r="J6" s="54"/>
      <c r="K6" s="55"/>
    </row>
    <row r="7" spans="2:18" s="38" customFormat="1" ht="46.5" customHeight="1">
      <c r="B7" s="346" t="s">
        <v>152</v>
      </c>
      <c r="C7" s="52" t="s">
        <v>173</v>
      </c>
      <c r="D7" s="53">
        <v>0.95</v>
      </c>
      <c r="E7" s="54" t="s">
        <v>168</v>
      </c>
      <c r="F7" s="54"/>
      <c r="G7" s="54" t="s">
        <v>168</v>
      </c>
      <c r="H7" s="54"/>
      <c r="I7" s="54" t="s">
        <v>168</v>
      </c>
      <c r="J7" s="54"/>
      <c r="K7" s="55"/>
    </row>
    <row r="8" spans="2:18" s="38" customFormat="1" ht="47.25" customHeight="1">
      <c r="B8" s="346"/>
      <c r="C8" s="52" t="s">
        <v>175</v>
      </c>
      <c r="D8" s="53">
        <v>0.95</v>
      </c>
      <c r="E8" s="54" t="s">
        <v>168</v>
      </c>
      <c r="F8" s="54"/>
      <c r="G8" s="54" t="s">
        <v>168</v>
      </c>
      <c r="H8" s="54"/>
      <c r="I8" s="54" t="s">
        <v>168</v>
      </c>
      <c r="J8" s="54"/>
      <c r="K8" s="55"/>
    </row>
    <row r="9" spans="2:18" s="38" customFormat="1" ht="96.95" customHeight="1">
      <c r="B9" s="346"/>
      <c r="C9" s="52" t="s">
        <v>200</v>
      </c>
      <c r="D9" s="53">
        <v>0.95</v>
      </c>
      <c r="E9" s="54" t="s">
        <v>168</v>
      </c>
      <c r="F9" s="54"/>
      <c r="G9" s="54" t="s">
        <v>168</v>
      </c>
      <c r="H9" s="56" t="s">
        <v>201</v>
      </c>
      <c r="I9" s="54" t="s">
        <v>168</v>
      </c>
      <c r="J9" s="54"/>
      <c r="K9" s="55"/>
    </row>
    <row r="10" spans="2:18" s="38" customFormat="1" ht="56.1" customHeight="1">
      <c r="B10" s="346"/>
      <c r="C10" s="52" t="s">
        <v>179</v>
      </c>
      <c r="D10" s="53">
        <v>1</v>
      </c>
      <c r="E10" s="54" t="s">
        <v>168</v>
      </c>
      <c r="F10" s="54"/>
      <c r="G10" s="54" t="s">
        <v>168</v>
      </c>
      <c r="H10" s="1"/>
      <c r="I10" s="54" t="s">
        <v>168</v>
      </c>
      <c r="J10" s="54"/>
      <c r="K10" s="55"/>
    </row>
    <row r="11" spans="2:18" s="38" customFormat="1" ht="33.75" customHeight="1">
      <c r="B11" s="346" t="s">
        <v>153</v>
      </c>
      <c r="C11" s="52" t="s">
        <v>181</v>
      </c>
      <c r="D11" s="53">
        <v>1</v>
      </c>
      <c r="E11" s="54" t="s">
        <v>168</v>
      </c>
      <c r="F11" s="54"/>
      <c r="G11" s="54" t="s">
        <v>168</v>
      </c>
      <c r="H11" s="54"/>
      <c r="I11" s="54" t="s">
        <v>168</v>
      </c>
      <c r="J11" s="54"/>
      <c r="K11" s="55" t="s">
        <v>569</v>
      </c>
    </row>
    <row r="12" spans="2:18" s="38" customFormat="1" ht="37.5" customHeight="1">
      <c r="B12" s="346"/>
      <c r="C12" s="52" t="s">
        <v>183</v>
      </c>
      <c r="D12" s="53">
        <v>1</v>
      </c>
      <c r="E12" s="54" t="s">
        <v>168</v>
      </c>
      <c r="F12" s="54"/>
      <c r="G12" s="54" t="s">
        <v>168</v>
      </c>
      <c r="H12" s="54"/>
      <c r="I12" s="54" t="s">
        <v>168</v>
      </c>
      <c r="J12" s="54"/>
      <c r="K12" s="55" t="s">
        <v>569</v>
      </c>
    </row>
    <row r="13" spans="2:18" s="38" customFormat="1" ht="31.5" customHeight="1">
      <c r="B13" s="346"/>
      <c r="C13" s="52" t="s">
        <v>191</v>
      </c>
      <c r="D13" s="53">
        <v>1</v>
      </c>
      <c r="E13" s="54" t="s">
        <v>168</v>
      </c>
      <c r="F13" s="54"/>
      <c r="G13" s="54" t="s">
        <v>168</v>
      </c>
      <c r="H13" s="54"/>
      <c r="I13" s="54" t="s">
        <v>168</v>
      </c>
      <c r="J13" s="54"/>
      <c r="K13" s="55" t="s">
        <v>569</v>
      </c>
    </row>
    <row r="14" spans="2:18" s="38" customFormat="1" ht="27.75" customHeight="1" thickBot="1">
      <c r="B14" s="347"/>
      <c r="C14" s="57" t="s">
        <v>186</v>
      </c>
      <c r="D14" s="210">
        <v>1</v>
      </c>
      <c r="E14" s="58" t="s">
        <v>168</v>
      </c>
      <c r="F14" s="58"/>
      <c r="G14" s="58" t="s">
        <v>168</v>
      </c>
      <c r="H14" s="58"/>
      <c r="I14" s="58" t="s">
        <v>168</v>
      </c>
      <c r="J14" s="58"/>
      <c r="K14" s="59" t="s">
        <v>569</v>
      </c>
    </row>
    <row r="15" spans="2:18" s="38" customFormat="1">
      <c r="B15" s="38" t="s">
        <v>571</v>
      </c>
    </row>
    <row r="16" spans="2:18" s="38" customFormat="1"/>
    <row r="17" s="38" customFormat="1"/>
    <row r="18" s="38" customFormat="1"/>
    <row r="19" s="38" customFormat="1"/>
    <row r="20" s="38" customFormat="1"/>
    <row r="21" s="38" customFormat="1"/>
    <row r="22" s="38" customFormat="1"/>
    <row r="23" s="38" customFormat="1"/>
    <row r="24" s="38" customFormat="1"/>
    <row r="25" s="38" customFormat="1"/>
    <row r="26" s="38" customFormat="1"/>
    <row r="27" s="38" customFormat="1"/>
    <row r="28" s="38" customFormat="1"/>
    <row r="29" s="38" customFormat="1"/>
    <row r="30" s="38" customFormat="1"/>
    <row r="31" s="38" customFormat="1"/>
    <row r="32" s="38" customFormat="1"/>
    <row r="33" s="38" customFormat="1"/>
    <row r="34" s="38" customFormat="1"/>
    <row r="35" s="38" customFormat="1"/>
    <row r="36" s="38" customFormat="1"/>
    <row r="37" s="38" customFormat="1"/>
    <row r="38" s="38" customFormat="1"/>
    <row r="39" s="38" customFormat="1"/>
    <row r="40" s="38" customFormat="1"/>
    <row r="41" s="38" customFormat="1"/>
    <row r="42" s="38" customFormat="1"/>
    <row r="43" s="38" customFormat="1"/>
    <row r="44" s="38" customFormat="1"/>
    <row r="45" s="38" customFormat="1"/>
    <row r="46" s="38" customFormat="1"/>
    <row r="47" s="38" customFormat="1"/>
    <row r="48" s="38" customFormat="1"/>
    <row r="49" s="38" customFormat="1"/>
    <row r="50" s="38" customFormat="1"/>
    <row r="51" s="38" customFormat="1"/>
  </sheetData>
  <sheetProtection password="DD42" sheet="1" formatRows="0" insertColumns="0" insertRows="0" deleteColumns="0" deleteRows="0"/>
  <mergeCells count="3">
    <mergeCell ref="B4:B5"/>
    <mergeCell ref="B7:B10"/>
    <mergeCell ref="B11:B14"/>
  </mergeCells>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1:L17"/>
  <sheetViews>
    <sheetView zoomScale="125" zoomScaleNormal="125" zoomScalePageLayoutView="125" workbookViewId="0">
      <selection activeCell="G4" sqref="G4"/>
    </sheetView>
  </sheetViews>
  <sheetFormatPr baseColWidth="10" defaultColWidth="10.85546875" defaultRowHeight="15"/>
  <cols>
    <col min="1" max="1" width="2" style="38" customWidth="1"/>
    <col min="2" max="2" width="10.85546875" style="38"/>
    <col min="3" max="3" width="8.28515625" style="38" customWidth="1"/>
    <col min="4" max="4" width="11.85546875" style="38" customWidth="1"/>
    <col min="5" max="5" width="19.42578125" style="38" customWidth="1"/>
    <col min="6" max="6" width="10.85546875" style="38"/>
    <col min="7" max="7" width="10.85546875" style="38" customWidth="1"/>
    <col min="8" max="8" width="8.140625" style="38" customWidth="1"/>
    <col min="9" max="9" width="9.85546875" style="38" customWidth="1"/>
    <col min="10" max="10" width="9.7109375" style="38" customWidth="1"/>
    <col min="11" max="11" width="12.28515625" style="38" customWidth="1"/>
    <col min="12" max="12" width="45.42578125" style="38" customWidth="1"/>
    <col min="13" max="16384" width="10.85546875" style="38"/>
  </cols>
  <sheetData>
    <row r="1" spans="2:12">
      <c r="B1" s="49" t="s">
        <v>357</v>
      </c>
    </row>
    <row r="2" spans="2:12" ht="15.75" thickBot="1"/>
    <row r="3" spans="2:12" ht="48.75" thickBot="1">
      <c r="B3" s="40" t="s">
        <v>202</v>
      </c>
      <c r="C3" s="50" t="s">
        <v>203</v>
      </c>
      <c r="D3" s="50" t="s">
        <v>204</v>
      </c>
      <c r="E3" s="50" t="s">
        <v>151</v>
      </c>
      <c r="F3" s="50" t="s">
        <v>205</v>
      </c>
      <c r="G3" s="50" t="s">
        <v>206</v>
      </c>
      <c r="H3" s="50" t="s">
        <v>207</v>
      </c>
      <c r="I3" s="50" t="s">
        <v>208</v>
      </c>
      <c r="J3" s="50" t="s">
        <v>209</v>
      </c>
      <c r="K3" s="50" t="s">
        <v>210</v>
      </c>
      <c r="L3" s="51" t="s">
        <v>149</v>
      </c>
    </row>
    <row r="4" spans="2:12" ht="72" customHeight="1">
      <c r="B4" s="60" t="s">
        <v>211</v>
      </c>
      <c r="C4" s="61" t="s">
        <v>212</v>
      </c>
      <c r="D4" s="61" t="s">
        <v>322</v>
      </c>
      <c r="E4" s="61" t="s">
        <v>213</v>
      </c>
      <c r="F4" s="61" t="s">
        <v>214</v>
      </c>
      <c r="G4" s="61" t="s">
        <v>219</v>
      </c>
      <c r="H4" s="61" t="s">
        <v>215</v>
      </c>
      <c r="I4" s="61" t="s">
        <v>223</v>
      </c>
      <c r="J4" s="61" t="s">
        <v>224</v>
      </c>
      <c r="K4" s="61" t="s">
        <v>216</v>
      </c>
      <c r="L4" s="348" t="s">
        <v>323</v>
      </c>
    </row>
    <row r="5" spans="2:12" ht="135.75" customHeight="1" thickBot="1">
      <c r="B5" s="62" t="s">
        <v>216</v>
      </c>
      <c r="C5" s="63" t="s">
        <v>212</v>
      </c>
      <c r="D5" s="63" t="s">
        <v>321</v>
      </c>
      <c r="E5" s="63" t="s">
        <v>217</v>
      </c>
      <c r="F5" s="63" t="s">
        <v>218</v>
      </c>
      <c r="G5" s="63"/>
      <c r="H5" s="63" t="s">
        <v>215</v>
      </c>
      <c r="I5" s="63" t="s">
        <v>221</v>
      </c>
      <c r="J5" s="63"/>
      <c r="K5" s="63" t="s">
        <v>211</v>
      </c>
      <c r="L5" s="349"/>
    </row>
    <row r="6" spans="2:12">
      <c r="B6" s="64" t="s">
        <v>222</v>
      </c>
      <c r="C6" s="65"/>
      <c r="D6" s="65"/>
      <c r="E6" s="65"/>
      <c r="F6" s="65"/>
      <c r="G6" s="65"/>
      <c r="H6" s="65"/>
      <c r="I6" s="65"/>
      <c r="J6" s="65"/>
      <c r="K6" s="65"/>
      <c r="L6" s="65"/>
    </row>
    <row r="7" spans="2:12">
      <c r="B7" s="64" t="s">
        <v>220</v>
      </c>
      <c r="C7" s="65"/>
      <c r="D7" s="65"/>
      <c r="E7" s="65"/>
      <c r="F7" s="65"/>
      <c r="G7" s="65"/>
      <c r="H7" s="65"/>
      <c r="I7" s="65"/>
      <c r="J7" s="65"/>
      <c r="K7" s="65"/>
      <c r="L7" s="65"/>
    </row>
    <row r="8" spans="2:12">
      <c r="B8" s="64" t="s">
        <v>320</v>
      </c>
      <c r="C8" s="65"/>
      <c r="D8" s="65"/>
      <c r="E8" s="65"/>
      <c r="F8" s="65"/>
      <c r="G8" s="65"/>
      <c r="H8" s="65"/>
      <c r="I8" s="65"/>
      <c r="J8" s="65"/>
      <c r="K8" s="65"/>
      <c r="L8" s="65"/>
    </row>
    <row r="9" spans="2:12">
      <c r="B9" s="65"/>
      <c r="C9" s="65"/>
      <c r="D9" s="65"/>
      <c r="E9" s="65"/>
      <c r="F9" s="65"/>
      <c r="G9" s="65"/>
      <c r="H9" s="65"/>
      <c r="I9" s="65"/>
      <c r="J9" s="65"/>
      <c r="K9" s="65"/>
      <c r="L9" s="65"/>
    </row>
    <row r="10" spans="2:12">
      <c r="B10" s="65"/>
      <c r="C10" s="65"/>
      <c r="D10" s="65"/>
      <c r="E10" s="65"/>
      <c r="F10" s="65"/>
      <c r="G10" s="65"/>
      <c r="H10" s="65"/>
      <c r="I10" s="65"/>
      <c r="J10" s="65"/>
      <c r="K10" s="65"/>
      <c r="L10" s="65"/>
    </row>
    <row r="11" spans="2:12">
      <c r="B11" s="65"/>
      <c r="C11" s="65"/>
      <c r="D11" s="65"/>
      <c r="E11" s="65"/>
      <c r="F11" s="65"/>
      <c r="G11" s="65"/>
      <c r="H11" s="65"/>
      <c r="I11" s="65"/>
      <c r="J11" s="65"/>
      <c r="K11" s="65"/>
      <c r="L11" s="65"/>
    </row>
    <row r="12" spans="2:12">
      <c r="B12" s="65"/>
      <c r="C12" s="65"/>
      <c r="D12" s="65"/>
      <c r="E12" s="65"/>
      <c r="F12" s="65"/>
      <c r="G12" s="65"/>
      <c r="H12" s="65"/>
      <c r="I12" s="65"/>
      <c r="J12" s="65"/>
      <c r="K12" s="65"/>
      <c r="L12" s="65"/>
    </row>
    <row r="13" spans="2:12">
      <c r="B13" s="65"/>
      <c r="C13" s="65"/>
      <c r="D13" s="65"/>
      <c r="E13" s="65"/>
      <c r="F13" s="65"/>
      <c r="G13" s="65"/>
      <c r="H13" s="65"/>
      <c r="I13" s="65"/>
      <c r="J13" s="65"/>
      <c r="K13" s="65"/>
      <c r="L13" s="65"/>
    </row>
    <row r="14" spans="2:12" ht="95.1" customHeight="1">
      <c r="B14" s="65"/>
      <c r="C14" s="65"/>
      <c r="D14" s="65"/>
      <c r="E14" s="65"/>
      <c r="F14" s="65"/>
      <c r="G14" s="65"/>
      <c r="H14" s="65"/>
      <c r="I14" s="65"/>
      <c r="J14" s="65"/>
      <c r="K14" s="65"/>
      <c r="L14" s="65"/>
    </row>
    <row r="15" spans="2:12">
      <c r="B15" s="65"/>
      <c r="C15" s="65"/>
      <c r="D15" s="65"/>
      <c r="E15" s="65"/>
      <c r="F15" s="65"/>
      <c r="G15" s="65"/>
      <c r="H15" s="65"/>
      <c r="I15" s="65"/>
      <c r="J15" s="65"/>
      <c r="K15" s="65"/>
      <c r="L15" s="65"/>
    </row>
    <row r="16" spans="2:12">
      <c r="B16" s="65"/>
      <c r="C16" s="65"/>
      <c r="D16" s="65"/>
      <c r="E16" s="65"/>
      <c r="F16" s="65"/>
      <c r="G16" s="65"/>
      <c r="H16" s="65"/>
      <c r="I16" s="65"/>
      <c r="J16" s="65"/>
      <c r="K16" s="65"/>
      <c r="L16" s="65"/>
    </row>
    <row r="17" spans="2:12">
      <c r="B17" s="44"/>
      <c r="C17" s="44"/>
      <c r="D17" s="44"/>
      <c r="E17" s="44"/>
      <c r="F17" s="44"/>
      <c r="G17" s="44"/>
      <c r="H17" s="44"/>
      <c r="I17" s="44"/>
      <c r="J17" s="44"/>
      <c r="K17" s="44"/>
      <c r="L17" s="44"/>
    </row>
  </sheetData>
  <sheetProtection password="DD42" sheet="1" formatRows="0" insertColumns="0" insertRows="0" insertHyperlinks="0" deleteColumns="0" deleteRows="0"/>
  <mergeCells count="1">
    <mergeCell ref="L4:L5"/>
  </mergeCells>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enableFormatConditionsCalculation="0">
    <pageSetUpPr fitToPage="1"/>
  </sheetPr>
  <dimension ref="B1:K41"/>
  <sheetViews>
    <sheetView zoomScale="95" zoomScaleNormal="95" zoomScalePageLayoutView="95" workbookViewId="0">
      <selection activeCell="D5" sqref="D5"/>
    </sheetView>
  </sheetViews>
  <sheetFormatPr baseColWidth="10" defaultColWidth="10.85546875" defaultRowHeight="15"/>
  <cols>
    <col min="1" max="1" width="4.85546875" style="38" customWidth="1"/>
    <col min="2" max="2" width="5.7109375" style="38" customWidth="1"/>
    <col min="3" max="3" width="43.140625" style="38" customWidth="1"/>
    <col min="4" max="4" width="50.7109375" style="38" customWidth="1"/>
    <col min="5" max="5" width="12.7109375" style="38" customWidth="1"/>
    <col min="6" max="6" width="10.42578125" style="38" customWidth="1"/>
    <col min="7" max="7" width="32" style="38" customWidth="1"/>
    <col min="8" max="8" width="12.42578125" style="38" customWidth="1"/>
    <col min="9" max="9" width="7.7109375" style="38" customWidth="1"/>
    <col min="10" max="10" width="16" style="38" customWidth="1"/>
    <col min="11" max="11" width="14" style="38" customWidth="1"/>
    <col min="12" max="16384" width="10.85546875" style="38"/>
  </cols>
  <sheetData>
    <row r="1" spans="2:11" ht="15.75">
      <c r="B1" s="39" t="s">
        <v>542</v>
      </c>
    </row>
    <row r="3" spans="2:11" ht="51.75" customHeight="1">
      <c r="B3" s="11" t="s">
        <v>314</v>
      </c>
      <c r="C3" s="11" t="s">
        <v>134</v>
      </c>
      <c r="D3" s="11" t="s">
        <v>153</v>
      </c>
      <c r="E3" s="11" t="s">
        <v>315</v>
      </c>
      <c r="F3" s="11" t="s">
        <v>316</v>
      </c>
      <c r="G3" s="11" t="s">
        <v>317</v>
      </c>
      <c r="H3" s="11" t="s">
        <v>327</v>
      </c>
      <c r="I3" s="11" t="s">
        <v>188</v>
      </c>
      <c r="J3" s="11" t="s">
        <v>318</v>
      </c>
      <c r="K3" s="11" t="s">
        <v>319</v>
      </c>
    </row>
    <row r="4" spans="2:11" ht="111.95" customHeight="1">
      <c r="B4" s="12">
        <v>1</v>
      </c>
      <c r="C4" s="16" t="s">
        <v>331</v>
      </c>
      <c r="D4" s="12" t="s">
        <v>361</v>
      </c>
      <c r="E4" s="12" t="s">
        <v>350</v>
      </c>
      <c r="F4" s="17" t="s">
        <v>329</v>
      </c>
      <c r="G4" s="12" t="s">
        <v>525</v>
      </c>
      <c r="H4" s="12" t="s">
        <v>330</v>
      </c>
      <c r="I4" s="12">
        <v>100</v>
      </c>
      <c r="J4" s="13" t="s">
        <v>328</v>
      </c>
      <c r="K4" s="12" t="s">
        <v>330</v>
      </c>
    </row>
    <row r="5" spans="2:11" ht="75" customHeight="1">
      <c r="B5" s="18">
        <v>2</v>
      </c>
      <c r="C5" s="16" t="s">
        <v>332</v>
      </c>
      <c r="D5" s="12" t="s">
        <v>361</v>
      </c>
      <c r="E5" s="12" t="s">
        <v>350</v>
      </c>
      <c r="F5" s="17" t="s">
        <v>329</v>
      </c>
      <c r="G5" s="12" t="s">
        <v>526</v>
      </c>
      <c r="H5" s="12" t="s">
        <v>330</v>
      </c>
      <c r="I5" s="12">
        <v>100</v>
      </c>
      <c r="J5" s="13" t="s">
        <v>328</v>
      </c>
      <c r="K5" s="12" t="s">
        <v>330</v>
      </c>
    </row>
    <row r="6" spans="2:11" ht="92.1" customHeight="1">
      <c r="B6" s="12">
        <v>3</v>
      </c>
      <c r="C6" s="16" t="s">
        <v>333</v>
      </c>
      <c r="D6" s="12" t="s">
        <v>361</v>
      </c>
      <c r="E6" s="12" t="s">
        <v>350</v>
      </c>
      <c r="F6" s="17" t="s">
        <v>329</v>
      </c>
      <c r="G6" s="12" t="s">
        <v>527</v>
      </c>
      <c r="H6" s="12" t="s">
        <v>330</v>
      </c>
      <c r="I6" s="12">
        <v>100</v>
      </c>
      <c r="J6" s="13" t="s">
        <v>328</v>
      </c>
      <c r="K6" s="12" t="s">
        <v>330</v>
      </c>
    </row>
    <row r="7" spans="2:11" ht="83.1" customHeight="1">
      <c r="B7" s="18">
        <v>4</v>
      </c>
      <c r="C7" s="16" t="s">
        <v>334</v>
      </c>
      <c r="D7" s="12" t="s">
        <v>361</v>
      </c>
      <c r="E7" s="12" t="s">
        <v>350</v>
      </c>
      <c r="F7" s="17" t="s">
        <v>329</v>
      </c>
      <c r="G7" s="12" t="s">
        <v>527</v>
      </c>
      <c r="H7" s="12" t="s">
        <v>330</v>
      </c>
      <c r="I7" s="12">
        <v>100</v>
      </c>
      <c r="J7" s="13" t="s">
        <v>328</v>
      </c>
      <c r="K7" s="12" t="s">
        <v>330</v>
      </c>
    </row>
    <row r="8" spans="2:11" ht="84.95" customHeight="1">
      <c r="B8" s="12">
        <v>5</v>
      </c>
      <c r="C8" s="16" t="s">
        <v>335</v>
      </c>
      <c r="D8" s="12" t="s">
        <v>361</v>
      </c>
      <c r="E8" s="12" t="s">
        <v>350</v>
      </c>
      <c r="F8" s="17" t="s">
        <v>329</v>
      </c>
      <c r="G8" s="12" t="s">
        <v>527</v>
      </c>
      <c r="H8" s="12" t="s">
        <v>330</v>
      </c>
      <c r="I8" s="12">
        <v>100</v>
      </c>
      <c r="J8" s="13" t="s">
        <v>328</v>
      </c>
      <c r="K8" s="12" t="s">
        <v>330</v>
      </c>
    </row>
    <row r="9" spans="2:11" ht="81.95" customHeight="1">
      <c r="B9" s="18">
        <v>6</v>
      </c>
      <c r="C9" s="16" t="s">
        <v>336</v>
      </c>
      <c r="D9" s="12" t="s">
        <v>361</v>
      </c>
      <c r="E9" s="12" t="s">
        <v>350</v>
      </c>
      <c r="F9" s="17" t="s">
        <v>329</v>
      </c>
      <c r="G9" s="12" t="s">
        <v>528</v>
      </c>
      <c r="H9" s="12" t="s">
        <v>330</v>
      </c>
      <c r="I9" s="12">
        <v>100</v>
      </c>
      <c r="J9" s="13" t="s">
        <v>328</v>
      </c>
      <c r="K9" s="12" t="s">
        <v>330</v>
      </c>
    </row>
    <row r="10" spans="2:11" ht="75" customHeight="1">
      <c r="B10" s="12">
        <v>7</v>
      </c>
      <c r="C10" s="16" t="s">
        <v>337</v>
      </c>
      <c r="D10" s="12" t="s">
        <v>361</v>
      </c>
      <c r="E10" s="12" t="s">
        <v>350</v>
      </c>
      <c r="F10" s="17" t="s">
        <v>329</v>
      </c>
      <c r="G10" s="12" t="s">
        <v>529</v>
      </c>
      <c r="H10" s="12" t="s">
        <v>330</v>
      </c>
      <c r="I10" s="12">
        <v>100</v>
      </c>
      <c r="J10" s="13" t="s">
        <v>328</v>
      </c>
      <c r="K10" s="12" t="s">
        <v>330</v>
      </c>
    </row>
    <row r="11" spans="2:11" ht="75" customHeight="1">
      <c r="B11" s="18">
        <v>8</v>
      </c>
      <c r="C11" s="16" t="s">
        <v>338</v>
      </c>
      <c r="D11" s="12" t="s">
        <v>361</v>
      </c>
      <c r="E11" s="12" t="s">
        <v>350</v>
      </c>
      <c r="F11" s="17" t="s">
        <v>329</v>
      </c>
      <c r="G11" s="12" t="s">
        <v>530</v>
      </c>
      <c r="H11" s="12" t="s">
        <v>330</v>
      </c>
      <c r="I11" s="12">
        <v>100</v>
      </c>
      <c r="J11" s="13" t="s">
        <v>328</v>
      </c>
      <c r="K11" s="12" t="s">
        <v>330</v>
      </c>
    </row>
    <row r="12" spans="2:11" ht="75.95" customHeight="1">
      <c r="B12" s="12">
        <v>9</v>
      </c>
      <c r="C12" s="16" t="s">
        <v>339</v>
      </c>
      <c r="D12" s="12" t="s">
        <v>361</v>
      </c>
      <c r="E12" s="12" t="s">
        <v>350</v>
      </c>
      <c r="F12" s="17" t="s">
        <v>329</v>
      </c>
      <c r="G12" s="12" t="s">
        <v>531</v>
      </c>
      <c r="H12" s="12" t="s">
        <v>330</v>
      </c>
      <c r="I12" s="12">
        <v>100</v>
      </c>
      <c r="J12" s="13" t="s">
        <v>328</v>
      </c>
      <c r="K12" s="12" t="s">
        <v>330</v>
      </c>
    </row>
    <row r="13" spans="2:11" ht="102" customHeight="1">
      <c r="B13" s="18">
        <v>10</v>
      </c>
      <c r="C13" s="16" t="s">
        <v>340</v>
      </c>
      <c r="D13" s="12" t="s">
        <v>361</v>
      </c>
      <c r="E13" s="12" t="s">
        <v>350</v>
      </c>
      <c r="F13" s="17" t="s">
        <v>329</v>
      </c>
      <c r="G13" s="12" t="s">
        <v>532</v>
      </c>
      <c r="H13" s="12" t="s">
        <v>330</v>
      </c>
      <c r="I13" s="12">
        <v>100</v>
      </c>
      <c r="J13" s="13" t="s">
        <v>328</v>
      </c>
      <c r="K13" s="12" t="s">
        <v>330</v>
      </c>
    </row>
    <row r="14" spans="2:11" ht="104.1" customHeight="1">
      <c r="B14" s="12">
        <v>11</v>
      </c>
      <c r="C14" s="16" t="s">
        <v>341</v>
      </c>
      <c r="D14" s="12" t="s">
        <v>361</v>
      </c>
      <c r="E14" s="12" t="s">
        <v>350</v>
      </c>
      <c r="F14" s="17" t="s">
        <v>329</v>
      </c>
      <c r="G14" s="12" t="s">
        <v>533</v>
      </c>
      <c r="H14" s="12" t="s">
        <v>330</v>
      </c>
      <c r="I14" s="12">
        <v>100</v>
      </c>
      <c r="J14" s="13" t="s">
        <v>328</v>
      </c>
      <c r="K14" s="12" t="s">
        <v>330</v>
      </c>
    </row>
    <row r="15" spans="2:11" ht="104.1" customHeight="1">
      <c r="B15" s="18">
        <v>12</v>
      </c>
      <c r="C15" s="16" t="s">
        <v>342</v>
      </c>
      <c r="D15" s="12" t="s">
        <v>361</v>
      </c>
      <c r="E15" s="12" t="s">
        <v>350</v>
      </c>
      <c r="F15" s="17" t="s">
        <v>329</v>
      </c>
      <c r="G15" s="12" t="s">
        <v>534</v>
      </c>
      <c r="H15" s="12" t="s">
        <v>330</v>
      </c>
      <c r="I15" s="12">
        <v>100</v>
      </c>
      <c r="J15" s="13" t="s">
        <v>328</v>
      </c>
      <c r="K15" s="12" t="s">
        <v>330</v>
      </c>
    </row>
    <row r="16" spans="2:11" ht="114.95" customHeight="1">
      <c r="B16" s="12">
        <v>13</v>
      </c>
      <c r="C16" s="16" t="s">
        <v>343</v>
      </c>
      <c r="D16" s="12" t="s">
        <v>361</v>
      </c>
      <c r="E16" s="12" t="s">
        <v>350</v>
      </c>
      <c r="F16" s="17" t="s">
        <v>329</v>
      </c>
      <c r="G16" s="12" t="s">
        <v>535</v>
      </c>
      <c r="H16" s="12" t="s">
        <v>330</v>
      </c>
      <c r="I16" s="12">
        <v>100</v>
      </c>
      <c r="J16" s="13" t="s">
        <v>328</v>
      </c>
      <c r="K16" s="12" t="s">
        <v>330</v>
      </c>
    </row>
    <row r="17" spans="2:11" ht="102" customHeight="1">
      <c r="B17" s="18">
        <v>14</v>
      </c>
      <c r="C17" s="16" t="s">
        <v>344</v>
      </c>
      <c r="D17" s="12" t="s">
        <v>361</v>
      </c>
      <c r="E17" s="12" t="s">
        <v>350</v>
      </c>
      <c r="F17" s="17" t="s">
        <v>329</v>
      </c>
      <c r="G17" s="12" t="s">
        <v>536</v>
      </c>
      <c r="H17" s="12" t="s">
        <v>330</v>
      </c>
      <c r="I17" s="12">
        <v>100</v>
      </c>
      <c r="J17" s="13" t="s">
        <v>328</v>
      </c>
      <c r="K17" s="12" t="s">
        <v>330</v>
      </c>
    </row>
    <row r="18" spans="2:11" ht="99" customHeight="1">
      <c r="B18" s="12">
        <v>15</v>
      </c>
      <c r="C18" s="16" t="s">
        <v>345</v>
      </c>
      <c r="D18" s="12" t="s">
        <v>361</v>
      </c>
      <c r="E18" s="12" t="s">
        <v>350</v>
      </c>
      <c r="F18" s="17" t="s">
        <v>329</v>
      </c>
      <c r="G18" s="12" t="s">
        <v>537</v>
      </c>
      <c r="H18" s="12" t="s">
        <v>330</v>
      </c>
      <c r="I18" s="12">
        <v>100</v>
      </c>
      <c r="J18" s="13" t="s">
        <v>328</v>
      </c>
      <c r="K18" s="12" t="s">
        <v>330</v>
      </c>
    </row>
    <row r="19" spans="2:11" ht="108" customHeight="1">
      <c r="B19" s="18">
        <v>16</v>
      </c>
      <c r="C19" s="16" t="s">
        <v>346</v>
      </c>
      <c r="D19" s="12" t="s">
        <v>361</v>
      </c>
      <c r="E19" s="12" t="s">
        <v>350</v>
      </c>
      <c r="F19" s="17" t="s">
        <v>329</v>
      </c>
      <c r="G19" s="12" t="s">
        <v>538</v>
      </c>
      <c r="H19" s="12" t="s">
        <v>330</v>
      </c>
      <c r="I19" s="12">
        <v>100</v>
      </c>
      <c r="J19" s="13" t="s">
        <v>328</v>
      </c>
      <c r="K19" s="12" t="s">
        <v>330</v>
      </c>
    </row>
    <row r="20" spans="2:11" ht="108" customHeight="1">
      <c r="B20" s="12">
        <v>17</v>
      </c>
      <c r="C20" s="16" t="s">
        <v>347</v>
      </c>
      <c r="D20" s="12" t="s">
        <v>361</v>
      </c>
      <c r="E20" s="12" t="s">
        <v>350</v>
      </c>
      <c r="F20" s="17" t="s">
        <v>329</v>
      </c>
      <c r="G20" s="12" t="s">
        <v>539</v>
      </c>
      <c r="H20" s="12" t="s">
        <v>330</v>
      </c>
      <c r="I20" s="12">
        <v>100</v>
      </c>
      <c r="J20" s="13" t="s">
        <v>328</v>
      </c>
      <c r="K20" s="12" t="s">
        <v>330</v>
      </c>
    </row>
    <row r="21" spans="2:11" ht="59.1" customHeight="1">
      <c r="B21" s="19">
        <v>18</v>
      </c>
      <c r="C21" s="13" t="s">
        <v>348</v>
      </c>
      <c r="D21" s="12" t="s">
        <v>361</v>
      </c>
      <c r="E21" s="12" t="s">
        <v>349</v>
      </c>
      <c r="F21" s="12" t="s">
        <v>361</v>
      </c>
      <c r="G21" s="21" t="s">
        <v>351</v>
      </c>
      <c r="H21" s="18" t="s">
        <v>361</v>
      </c>
      <c r="I21" s="18" t="s">
        <v>361</v>
      </c>
      <c r="J21" s="18" t="s">
        <v>361</v>
      </c>
      <c r="K21" s="15"/>
    </row>
    <row r="22" spans="2:11" ht="64.5" customHeight="1">
      <c r="B22" s="20">
        <v>1</v>
      </c>
      <c r="C22" s="13" t="s">
        <v>24</v>
      </c>
      <c r="D22" s="61" t="s">
        <v>15</v>
      </c>
      <c r="E22" s="179" t="s">
        <v>13</v>
      </c>
      <c r="F22" s="281">
        <v>40697</v>
      </c>
      <c r="G22" s="244" t="s">
        <v>14</v>
      </c>
      <c r="H22" s="18" t="s">
        <v>361</v>
      </c>
      <c r="I22" s="18" t="s">
        <v>361</v>
      </c>
      <c r="J22" s="18" t="s">
        <v>361</v>
      </c>
      <c r="K22" s="179" t="s">
        <v>16</v>
      </c>
    </row>
    <row r="23" spans="2:11" ht="71.099999999999994" customHeight="1">
      <c r="B23" s="20">
        <v>2</v>
      </c>
      <c r="C23" s="13" t="s">
        <v>25</v>
      </c>
      <c r="D23" s="61" t="s">
        <v>32</v>
      </c>
      <c r="E23" s="179" t="s">
        <v>13</v>
      </c>
      <c r="F23" s="281">
        <v>40698</v>
      </c>
      <c r="G23" s="244" t="s">
        <v>14</v>
      </c>
      <c r="H23" s="18" t="s">
        <v>361</v>
      </c>
      <c r="I23" s="18" t="s">
        <v>361</v>
      </c>
      <c r="J23" s="18" t="s">
        <v>361</v>
      </c>
      <c r="K23" s="179" t="s">
        <v>16</v>
      </c>
    </row>
    <row r="24" spans="2:11" ht="75" customHeight="1">
      <c r="B24" s="20">
        <v>3</v>
      </c>
      <c r="C24" s="13" t="s">
        <v>31</v>
      </c>
      <c r="D24" s="61" t="s">
        <v>30</v>
      </c>
      <c r="E24" s="179" t="s">
        <v>13</v>
      </c>
      <c r="F24" s="281">
        <v>40699</v>
      </c>
      <c r="G24" s="244" t="s">
        <v>14</v>
      </c>
      <c r="H24" s="18" t="s">
        <v>361</v>
      </c>
      <c r="I24" s="18" t="s">
        <v>361</v>
      </c>
      <c r="J24" s="18" t="s">
        <v>361</v>
      </c>
      <c r="K24" s="179" t="s">
        <v>16</v>
      </c>
    </row>
    <row r="25" spans="2:11" ht="64.5" customHeight="1">
      <c r="B25" s="20">
        <v>4</v>
      </c>
      <c r="C25" s="13" t="s">
        <v>26</v>
      </c>
      <c r="D25" s="61" t="s">
        <v>29</v>
      </c>
      <c r="E25" s="179" t="s">
        <v>13</v>
      </c>
      <c r="F25" s="281">
        <v>40700</v>
      </c>
      <c r="G25" s="244" t="s">
        <v>14</v>
      </c>
      <c r="H25" s="18" t="s">
        <v>361</v>
      </c>
      <c r="I25" s="18" t="s">
        <v>361</v>
      </c>
      <c r="J25" s="18" t="s">
        <v>361</v>
      </c>
      <c r="K25" s="179" t="s">
        <v>16</v>
      </c>
    </row>
    <row r="26" spans="2:11" ht="92.1" customHeight="1">
      <c r="B26" s="20">
        <v>5</v>
      </c>
      <c r="C26" s="13" t="s">
        <v>27</v>
      </c>
      <c r="D26" s="61" t="s">
        <v>28</v>
      </c>
      <c r="E26" s="179" t="s">
        <v>13</v>
      </c>
      <c r="F26" s="281">
        <v>40701</v>
      </c>
      <c r="G26" s="244" t="s">
        <v>14</v>
      </c>
      <c r="H26" s="18" t="s">
        <v>361</v>
      </c>
      <c r="I26" s="18" t="s">
        <v>361</v>
      </c>
      <c r="J26" s="18" t="s">
        <v>361</v>
      </c>
      <c r="K26" s="179" t="s">
        <v>16</v>
      </c>
    </row>
    <row r="27" spans="2:11" ht="117.95" customHeight="1">
      <c r="B27" s="20">
        <v>6</v>
      </c>
      <c r="C27" s="13" t="s">
        <v>8</v>
      </c>
      <c r="D27" s="13" t="s">
        <v>0</v>
      </c>
      <c r="E27" s="12" t="s">
        <v>145</v>
      </c>
      <c r="F27" s="280">
        <v>40700</v>
      </c>
      <c r="G27" s="13" t="s">
        <v>5</v>
      </c>
      <c r="H27" s="18" t="s">
        <v>361</v>
      </c>
      <c r="I27" s="18" t="s">
        <v>361</v>
      </c>
      <c r="J27" s="18" t="s">
        <v>361</v>
      </c>
      <c r="K27" s="179" t="s">
        <v>16</v>
      </c>
    </row>
    <row r="28" spans="2:11" ht="114" customHeight="1">
      <c r="B28" s="20">
        <v>7</v>
      </c>
      <c r="C28" s="13" t="s">
        <v>2</v>
      </c>
      <c r="D28" s="13" t="s">
        <v>3</v>
      </c>
      <c r="E28" s="12" t="s">
        <v>1</v>
      </c>
      <c r="F28" s="280">
        <v>40794</v>
      </c>
      <c r="G28" s="13" t="s">
        <v>7</v>
      </c>
      <c r="H28" s="18" t="s">
        <v>361</v>
      </c>
      <c r="I28" s="18" t="s">
        <v>361</v>
      </c>
      <c r="J28" s="18" t="s">
        <v>361</v>
      </c>
      <c r="K28" s="179" t="s">
        <v>16</v>
      </c>
    </row>
    <row r="29" spans="2:11" ht="101.1" customHeight="1">
      <c r="B29" s="20">
        <v>8</v>
      </c>
      <c r="C29" s="13" t="s">
        <v>33</v>
      </c>
      <c r="D29" s="13" t="s">
        <v>36</v>
      </c>
      <c r="E29" s="12" t="s">
        <v>4</v>
      </c>
      <c r="F29" s="280">
        <v>40784</v>
      </c>
      <c r="G29" s="13" t="s">
        <v>6</v>
      </c>
      <c r="H29" s="18" t="s">
        <v>361</v>
      </c>
      <c r="I29" s="18" t="s">
        <v>361</v>
      </c>
      <c r="J29" s="18" t="s">
        <v>361</v>
      </c>
      <c r="K29" s="179" t="s">
        <v>16</v>
      </c>
    </row>
    <row r="30" spans="2:11" ht="101.1" customHeight="1">
      <c r="B30" s="20">
        <v>9</v>
      </c>
      <c r="C30" s="13" t="s">
        <v>34</v>
      </c>
      <c r="D30" s="13" t="s">
        <v>36</v>
      </c>
      <c r="E30" s="12" t="s">
        <v>4</v>
      </c>
      <c r="F30" s="280">
        <v>40784</v>
      </c>
      <c r="G30" s="13" t="s">
        <v>6</v>
      </c>
      <c r="H30" s="18" t="s">
        <v>361</v>
      </c>
      <c r="I30" s="18" t="s">
        <v>361</v>
      </c>
      <c r="J30" s="18" t="s">
        <v>361</v>
      </c>
      <c r="K30" s="179" t="s">
        <v>16</v>
      </c>
    </row>
    <row r="31" spans="2:11" ht="95.1" customHeight="1">
      <c r="B31" s="20">
        <v>10</v>
      </c>
      <c r="C31" s="13" t="s">
        <v>35</v>
      </c>
      <c r="D31" s="13" t="s">
        <v>36</v>
      </c>
      <c r="E31" s="12" t="s">
        <v>4</v>
      </c>
      <c r="F31" s="280">
        <v>40784</v>
      </c>
      <c r="G31" s="13" t="s">
        <v>6</v>
      </c>
      <c r="H31" s="18" t="s">
        <v>361</v>
      </c>
      <c r="I31" s="18" t="s">
        <v>361</v>
      </c>
      <c r="J31" s="18" t="s">
        <v>361</v>
      </c>
      <c r="K31" s="179" t="s">
        <v>16</v>
      </c>
    </row>
    <row r="32" spans="2:11" ht="91.5" customHeight="1">
      <c r="B32" s="20">
        <v>11</v>
      </c>
      <c r="C32" s="13" t="s">
        <v>9</v>
      </c>
      <c r="D32" s="61" t="s">
        <v>12</v>
      </c>
      <c r="E32" s="12" t="s">
        <v>10</v>
      </c>
      <c r="F32" s="280">
        <v>40869</v>
      </c>
      <c r="G32" s="13" t="s">
        <v>11</v>
      </c>
      <c r="H32" s="18" t="s">
        <v>361</v>
      </c>
      <c r="I32" s="18" t="s">
        <v>361</v>
      </c>
      <c r="J32" s="18" t="s">
        <v>361</v>
      </c>
      <c r="K32" s="179" t="s">
        <v>16</v>
      </c>
    </row>
    <row r="33" spans="2:9">
      <c r="B33" s="48" t="s">
        <v>18</v>
      </c>
    </row>
    <row r="34" spans="2:9">
      <c r="B34" s="48" t="s">
        <v>362</v>
      </c>
      <c r="C34" s="66"/>
      <c r="D34" s="67"/>
      <c r="E34" s="67"/>
      <c r="F34" s="67"/>
      <c r="G34" s="68"/>
      <c r="I34" s="69"/>
    </row>
    <row r="35" spans="2:9">
      <c r="B35" s="48" t="s">
        <v>17</v>
      </c>
      <c r="C35" s="66"/>
      <c r="D35" s="67"/>
      <c r="E35" s="67"/>
      <c r="F35" s="67"/>
      <c r="G35" s="68"/>
      <c r="I35" s="69"/>
    </row>
    <row r="36" spans="2:9">
      <c r="C36" s="66"/>
      <c r="D36" s="67"/>
      <c r="E36" s="67"/>
      <c r="F36" s="67"/>
      <c r="G36" s="68"/>
      <c r="I36" s="69"/>
    </row>
    <row r="37" spans="2:9">
      <c r="C37" s="66"/>
      <c r="G37" s="69"/>
      <c r="I37" s="69"/>
    </row>
    <row r="38" spans="2:9">
      <c r="G38" s="69"/>
      <c r="I38" s="69"/>
    </row>
    <row r="39" spans="2:9">
      <c r="G39" s="69"/>
      <c r="I39" s="69"/>
    </row>
    <row r="40" spans="2:9">
      <c r="G40" s="69"/>
      <c r="I40" s="69"/>
    </row>
    <row r="41" spans="2:9">
      <c r="G41" s="69"/>
    </row>
  </sheetData>
  <sheetProtection password="DD42" sheet="1" formatCells="0" formatColumns="0" formatRows="0" insertColumns="0"/>
  <phoneticPr fontId="0" type="noConversion"/>
  <pageMargins left="0.25" right="0.25" top="0.75" bottom="0.75" header="0.3" footer="0.3"/>
</worksheet>
</file>

<file path=xl/worksheets/sheet5.xml><?xml version="1.0" encoding="utf-8"?>
<worksheet xmlns="http://schemas.openxmlformats.org/spreadsheetml/2006/main" xmlns:r="http://schemas.openxmlformats.org/officeDocument/2006/relationships">
  <sheetPr enableFormatConditionsCalculation="0">
    <pageSetUpPr fitToPage="1"/>
  </sheetPr>
  <dimension ref="B1:F22"/>
  <sheetViews>
    <sheetView zoomScale="95" zoomScaleNormal="95" zoomScalePageLayoutView="95" workbookViewId="0">
      <selection activeCell="G4" sqref="G4"/>
    </sheetView>
  </sheetViews>
  <sheetFormatPr baseColWidth="10" defaultRowHeight="15"/>
  <cols>
    <col min="1" max="1" width="4.28515625" customWidth="1"/>
    <col min="2" max="2" width="47.140625" customWidth="1"/>
    <col min="3" max="3" width="33.85546875" customWidth="1"/>
    <col min="4" max="4" width="28" customWidth="1"/>
    <col min="5" max="5" width="12.28515625" customWidth="1"/>
    <col min="6" max="6" width="14" customWidth="1"/>
  </cols>
  <sheetData>
    <row r="1" spans="2:6">
      <c r="B1" s="247" t="s">
        <v>80</v>
      </c>
    </row>
    <row r="2" spans="2:6" ht="15.75" thickBot="1"/>
    <row r="3" spans="2:6" ht="48" customHeight="1">
      <c r="B3" s="248" t="s">
        <v>236</v>
      </c>
      <c r="C3" s="249" t="s">
        <v>81</v>
      </c>
      <c r="D3" s="249" t="s">
        <v>19</v>
      </c>
      <c r="E3" s="249" t="s">
        <v>77</v>
      </c>
      <c r="F3" s="249" t="s">
        <v>78</v>
      </c>
    </row>
    <row r="4" spans="2:6" ht="174.95" customHeight="1">
      <c r="B4" s="258" t="s">
        <v>82</v>
      </c>
      <c r="C4" s="259" t="s">
        <v>99</v>
      </c>
      <c r="D4" s="262" t="s">
        <v>100</v>
      </c>
      <c r="E4" s="263" t="s">
        <v>168</v>
      </c>
      <c r="F4" s="263" t="s">
        <v>169</v>
      </c>
    </row>
    <row r="5" spans="2:6" ht="372.95" customHeight="1">
      <c r="B5" s="251" t="s">
        <v>83</v>
      </c>
      <c r="C5" s="13" t="s">
        <v>101</v>
      </c>
      <c r="D5" s="260" t="s">
        <v>102</v>
      </c>
      <c r="E5" s="261" t="s">
        <v>168</v>
      </c>
      <c r="F5" s="261" t="s">
        <v>169</v>
      </c>
    </row>
    <row r="6" spans="2:6" ht="156" customHeight="1">
      <c r="B6" s="252" t="s">
        <v>96</v>
      </c>
      <c r="C6" s="253" t="s">
        <v>119</v>
      </c>
      <c r="D6" s="262" t="s">
        <v>120</v>
      </c>
      <c r="E6" s="263" t="s">
        <v>168</v>
      </c>
      <c r="F6" s="263" t="s">
        <v>169</v>
      </c>
    </row>
    <row r="7" spans="2:6" ht="153" customHeight="1">
      <c r="B7" s="250" t="s">
        <v>97</v>
      </c>
      <c r="C7" s="257" t="s">
        <v>117</v>
      </c>
      <c r="D7" s="260" t="s">
        <v>118</v>
      </c>
      <c r="E7" s="261" t="s">
        <v>168</v>
      </c>
      <c r="F7" s="261" t="s">
        <v>169</v>
      </c>
    </row>
    <row r="8" spans="2:6" ht="140.1" customHeight="1">
      <c r="B8" s="252" t="s">
        <v>93</v>
      </c>
      <c r="C8" s="256" t="s">
        <v>103</v>
      </c>
      <c r="D8" s="262" t="s">
        <v>104</v>
      </c>
      <c r="E8" s="263" t="s">
        <v>168</v>
      </c>
      <c r="F8" s="263" t="s">
        <v>169</v>
      </c>
    </row>
    <row r="9" spans="2:6" ht="180.95" customHeight="1">
      <c r="B9" s="251" t="s">
        <v>94</v>
      </c>
      <c r="C9" s="255" t="s">
        <v>105</v>
      </c>
      <c r="D9" s="260" t="s">
        <v>106</v>
      </c>
      <c r="E9" s="261" t="s">
        <v>168</v>
      </c>
      <c r="F9" s="261" t="s">
        <v>169</v>
      </c>
    </row>
    <row r="10" spans="2:6" ht="138.94999999999999" customHeight="1">
      <c r="B10" s="252" t="s">
        <v>95</v>
      </c>
      <c r="C10" s="254" t="s">
        <v>107</v>
      </c>
      <c r="D10" s="262" t="s">
        <v>108</v>
      </c>
      <c r="E10" s="263" t="s">
        <v>168</v>
      </c>
      <c r="F10" s="263" t="s">
        <v>169</v>
      </c>
    </row>
    <row r="11" spans="2:6" ht="144" customHeight="1">
      <c r="B11" s="251" t="s">
        <v>92</v>
      </c>
      <c r="C11" s="13" t="s">
        <v>109</v>
      </c>
      <c r="D11" s="260" t="s">
        <v>110</v>
      </c>
      <c r="E11" s="261" t="s">
        <v>168</v>
      </c>
      <c r="F11" s="261" t="s">
        <v>169</v>
      </c>
    </row>
    <row r="12" spans="2:6" ht="129.94999999999999" customHeight="1">
      <c r="B12" s="252" t="s">
        <v>91</v>
      </c>
      <c r="C12" s="256" t="s">
        <v>113</v>
      </c>
      <c r="D12" s="262" t="s">
        <v>114</v>
      </c>
      <c r="E12" s="263" t="s">
        <v>168</v>
      </c>
      <c r="F12" s="263" t="s">
        <v>169</v>
      </c>
    </row>
    <row r="13" spans="2:6" ht="153" customHeight="1">
      <c r="B13" s="251" t="s">
        <v>98</v>
      </c>
      <c r="C13" s="255" t="s">
        <v>112</v>
      </c>
      <c r="D13" s="260" t="s">
        <v>111</v>
      </c>
      <c r="E13" s="261" t="s">
        <v>168</v>
      </c>
      <c r="F13" s="261" t="s">
        <v>169</v>
      </c>
    </row>
    <row r="14" spans="2:6" ht="144.94999999999999" customHeight="1">
      <c r="B14" s="252" t="s">
        <v>90</v>
      </c>
      <c r="C14" s="254" t="s">
        <v>115</v>
      </c>
      <c r="D14" s="262" t="s">
        <v>116</v>
      </c>
      <c r="E14" s="263" t="s">
        <v>168</v>
      </c>
      <c r="F14" s="263" t="s">
        <v>169</v>
      </c>
    </row>
    <row r="15" spans="2:6" ht="137.1" customHeight="1">
      <c r="B15" s="251" t="s">
        <v>84</v>
      </c>
      <c r="C15" s="13" t="s">
        <v>79</v>
      </c>
      <c r="D15" s="4" t="s">
        <v>130</v>
      </c>
      <c r="E15" s="261" t="s">
        <v>130</v>
      </c>
      <c r="F15" s="261" t="s">
        <v>169</v>
      </c>
    </row>
    <row r="16" spans="2:6" ht="138.94999999999999" customHeight="1">
      <c r="B16" s="252" t="s">
        <v>85</v>
      </c>
      <c r="C16" s="254" t="s">
        <v>121</v>
      </c>
      <c r="D16" s="262" t="s">
        <v>122</v>
      </c>
      <c r="E16" s="263" t="s">
        <v>168</v>
      </c>
      <c r="F16" s="263" t="s">
        <v>169</v>
      </c>
    </row>
    <row r="17" spans="2:6" ht="129.94999999999999" customHeight="1">
      <c r="B17" s="251" t="s">
        <v>89</v>
      </c>
      <c r="C17" s="255" t="s">
        <v>123</v>
      </c>
      <c r="D17" s="260" t="s">
        <v>124</v>
      </c>
      <c r="E17" s="261" t="s">
        <v>168</v>
      </c>
      <c r="F17" s="261" t="s">
        <v>169</v>
      </c>
    </row>
    <row r="18" spans="2:6" ht="135" customHeight="1">
      <c r="B18" s="252" t="s">
        <v>88</v>
      </c>
      <c r="C18" s="254" t="s">
        <v>126</v>
      </c>
      <c r="D18" s="262" t="s">
        <v>125</v>
      </c>
      <c r="E18" s="263" t="s">
        <v>168</v>
      </c>
      <c r="F18" s="263" t="s">
        <v>169</v>
      </c>
    </row>
    <row r="19" spans="2:6" ht="132.94999999999999" customHeight="1">
      <c r="B19" s="251" t="s">
        <v>87</v>
      </c>
      <c r="C19" s="13" t="s">
        <v>127</v>
      </c>
      <c r="D19" s="260" t="s">
        <v>125</v>
      </c>
      <c r="E19" s="261" t="s">
        <v>168</v>
      </c>
      <c r="F19" s="261" t="s">
        <v>169</v>
      </c>
    </row>
    <row r="20" spans="2:6" ht="164.1" customHeight="1">
      <c r="B20" s="252" t="s">
        <v>86</v>
      </c>
      <c r="C20" s="254" t="s">
        <v>128</v>
      </c>
      <c r="D20" s="262" t="s">
        <v>129</v>
      </c>
      <c r="E20" s="263" t="s">
        <v>168</v>
      </c>
      <c r="F20" s="263" t="s">
        <v>169</v>
      </c>
    </row>
    <row r="21" spans="2:6" ht="15.75" customHeight="1">
      <c r="B21" s="350" t="s">
        <v>131</v>
      </c>
      <c r="C21" s="350"/>
      <c r="D21" s="350"/>
      <c r="E21" s="350"/>
      <c r="F21" s="350"/>
    </row>
    <row r="22" spans="2:6">
      <c r="B22" s="264" t="s">
        <v>132</v>
      </c>
    </row>
  </sheetData>
  <sheetProtection password="DD42" sheet="1" formatCells="0" formatColumns="0" formatRows="0" insertColumns="0" insertRows="0"/>
  <mergeCells count="1">
    <mergeCell ref="B21:F21"/>
  </mergeCells>
  <phoneticPr fontId="0" type="noConversion"/>
  <pageMargins left="0.25" right="0.25" top="0.75" bottom="0.75" header="0.3" footer="0.3"/>
</worksheet>
</file>

<file path=xl/worksheets/sheet6.xml><?xml version="1.0" encoding="utf-8"?>
<worksheet xmlns="http://schemas.openxmlformats.org/spreadsheetml/2006/main" xmlns:r="http://schemas.openxmlformats.org/officeDocument/2006/relationships">
  <dimension ref="B1:C3"/>
  <sheetViews>
    <sheetView zoomScale="70" zoomScaleNormal="70" zoomScalePageLayoutView="70" workbookViewId="0">
      <selection activeCell="C12" sqref="C12"/>
    </sheetView>
  </sheetViews>
  <sheetFormatPr baseColWidth="10" defaultRowHeight="15"/>
  <cols>
    <col min="1" max="1" width="6.140625" customWidth="1"/>
    <col min="2" max="2" width="7" customWidth="1"/>
    <col min="3" max="3" width="65.42578125" customWidth="1"/>
    <col min="4" max="4" width="15.7109375" customWidth="1"/>
    <col min="5" max="5" width="13.85546875" customWidth="1"/>
    <col min="6" max="6" width="13.42578125" customWidth="1"/>
    <col min="7" max="8" width="14.42578125" customWidth="1"/>
    <col min="9" max="9" width="14.28515625" customWidth="1"/>
    <col min="10" max="10" width="15.42578125" customWidth="1"/>
    <col min="11" max="11" width="14.85546875" customWidth="1"/>
  </cols>
  <sheetData>
    <row r="1" spans="2:3" ht="15.75">
      <c r="B1" s="265" t="s">
        <v>133</v>
      </c>
    </row>
    <row r="3" spans="2:3">
      <c r="C3" t="s">
        <v>20</v>
      </c>
    </row>
  </sheetData>
  <phoneticPr fontId="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B1:M16"/>
  <sheetViews>
    <sheetView workbookViewId="0">
      <selection activeCell="J9" sqref="J9"/>
    </sheetView>
  </sheetViews>
  <sheetFormatPr baseColWidth="10" defaultColWidth="10.85546875" defaultRowHeight="15"/>
  <cols>
    <col min="1" max="1" width="2.28515625" style="38" customWidth="1"/>
    <col min="2" max="2" width="16.85546875" style="38" customWidth="1"/>
    <col min="3" max="3" width="17.85546875" style="38" customWidth="1"/>
    <col min="4" max="4" width="12.42578125" style="38" customWidth="1"/>
    <col min="5" max="5" width="13" style="38" customWidth="1"/>
    <col min="6" max="6" width="12.7109375" style="38" customWidth="1"/>
    <col min="7" max="7" width="11.7109375" style="38" customWidth="1"/>
    <col min="8" max="8" width="11.140625" style="38" customWidth="1"/>
    <col min="9" max="9" width="2.28515625" style="38" customWidth="1"/>
    <col min="10" max="10" width="10.85546875" style="38"/>
    <col min="11" max="11" width="14.28515625" style="38" customWidth="1"/>
    <col min="12" max="16384" width="10.85546875" style="38"/>
  </cols>
  <sheetData>
    <row r="1" spans="2:13">
      <c r="B1" s="49" t="s">
        <v>358</v>
      </c>
    </row>
    <row r="3" spans="2:13">
      <c r="B3" s="6" t="s">
        <v>228</v>
      </c>
      <c r="C3" s="6" t="s">
        <v>162</v>
      </c>
      <c r="D3" s="6" t="s">
        <v>363</v>
      </c>
      <c r="E3" s="6" t="s">
        <v>364</v>
      </c>
      <c r="F3" s="6" t="s">
        <v>365</v>
      </c>
      <c r="G3" s="6" t="s">
        <v>366</v>
      </c>
      <c r="H3" s="6" t="s">
        <v>367</v>
      </c>
      <c r="L3" s="241" t="s">
        <v>64</v>
      </c>
      <c r="M3" s="241"/>
    </row>
    <row r="4" spans="2:13" ht="24">
      <c r="B4" s="7" t="s">
        <v>225</v>
      </c>
      <c r="C4" s="23" t="s">
        <v>360</v>
      </c>
      <c r="D4" s="22" t="s">
        <v>361</v>
      </c>
      <c r="E4" s="22" t="s">
        <v>361</v>
      </c>
      <c r="F4" s="22">
        <v>952024</v>
      </c>
      <c r="G4" s="22">
        <v>952024</v>
      </c>
      <c r="H4" s="22">
        <v>952000</v>
      </c>
      <c r="L4" s="241" t="s">
        <v>59</v>
      </c>
      <c r="M4" s="242">
        <v>129136</v>
      </c>
    </row>
    <row r="5" spans="2:13">
      <c r="B5" s="7" t="s">
        <v>226</v>
      </c>
      <c r="C5" s="23" t="s">
        <v>230</v>
      </c>
      <c r="D5" s="22">
        <v>102500</v>
      </c>
      <c r="E5" s="22">
        <v>102006</v>
      </c>
      <c r="F5" s="22">
        <v>116029</v>
      </c>
      <c r="G5" s="22">
        <v>123261</v>
      </c>
      <c r="H5" s="22">
        <v>176515</v>
      </c>
      <c r="L5" s="241" t="s">
        <v>60</v>
      </c>
      <c r="M5" s="242">
        <v>3753</v>
      </c>
    </row>
    <row r="6" spans="2:13">
      <c r="B6" s="14" t="s">
        <v>227</v>
      </c>
      <c r="C6" s="23" t="s">
        <v>230</v>
      </c>
      <c r="D6" s="22">
        <v>115296</v>
      </c>
      <c r="E6" s="22">
        <v>145429</v>
      </c>
      <c r="F6" s="22">
        <v>204112</v>
      </c>
      <c r="G6" s="22">
        <v>189524</v>
      </c>
      <c r="H6" s="22">
        <v>165148</v>
      </c>
      <c r="L6" s="241" t="s">
        <v>61</v>
      </c>
      <c r="M6" s="242">
        <v>8639</v>
      </c>
    </row>
    <row r="7" spans="2:13">
      <c r="B7" s="7" t="s">
        <v>229</v>
      </c>
      <c r="C7" s="12" t="s">
        <v>193</v>
      </c>
      <c r="D7" s="24">
        <f>(D6)/D5</f>
        <v>1.124839024390244</v>
      </c>
      <c r="E7" s="24">
        <f>(E6)/E5</f>
        <v>1.4256906456482952</v>
      </c>
      <c r="F7" s="24">
        <f>(F6)/F5</f>
        <v>1.7591464202914788</v>
      </c>
      <c r="G7" s="24">
        <f>(G6)/G5</f>
        <v>1.5375828526460114</v>
      </c>
      <c r="H7" s="24">
        <f>(H6)/H5</f>
        <v>0.93560320652635753</v>
      </c>
      <c r="L7" s="241" t="s">
        <v>62</v>
      </c>
      <c r="M7" s="242">
        <v>448</v>
      </c>
    </row>
    <row r="8" spans="2:13">
      <c r="B8" s="70" t="s">
        <v>362</v>
      </c>
      <c r="L8" s="243" t="s">
        <v>195</v>
      </c>
      <c r="M8" s="242">
        <f>SUM(M4:M7)</f>
        <v>141976</v>
      </c>
    </row>
    <row r="9" spans="2:13" s="44" customFormat="1" ht="30" customHeight="1">
      <c r="B9" s="351" t="s">
        <v>368</v>
      </c>
      <c r="C9" s="351"/>
      <c r="D9" s="351"/>
      <c r="E9" s="351"/>
      <c r="F9" s="351"/>
      <c r="G9" s="351"/>
      <c r="H9" s="351"/>
    </row>
    <row r="10" spans="2:13" s="44" customFormat="1" ht="30" customHeight="1">
      <c r="B10" s="351" t="s">
        <v>369</v>
      </c>
      <c r="C10" s="351"/>
      <c r="D10" s="351"/>
      <c r="E10" s="351"/>
      <c r="F10" s="351"/>
      <c r="G10" s="351"/>
      <c r="H10" s="351"/>
    </row>
    <row r="11" spans="2:13" s="44" customFormat="1" ht="28.5" customHeight="1">
      <c r="B11" s="351" t="s">
        <v>370</v>
      </c>
      <c r="C11" s="351"/>
      <c r="D11" s="351"/>
      <c r="E11" s="351"/>
      <c r="F11" s="351"/>
      <c r="G11" s="351"/>
      <c r="H11" s="351"/>
    </row>
    <row r="12" spans="2:13" s="44" customFormat="1">
      <c r="B12" s="351" t="s">
        <v>543</v>
      </c>
      <c r="C12" s="351"/>
      <c r="D12" s="351"/>
      <c r="E12" s="351"/>
      <c r="F12" s="351"/>
      <c r="G12" s="351"/>
      <c r="H12" s="351"/>
    </row>
    <row r="13" spans="2:13" s="44" customFormat="1" ht="28.5" customHeight="1">
      <c r="B13" s="351" t="s">
        <v>63</v>
      </c>
      <c r="C13" s="351"/>
      <c r="D13" s="351"/>
      <c r="E13" s="351"/>
      <c r="F13" s="351"/>
      <c r="G13" s="351"/>
      <c r="H13" s="351"/>
    </row>
    <row r="14" spans="2:13">
      <c r="B14" s="70"/>
    </row>
    <row r="15" spans="2:13">
      <c r="B15" s="70"/>
    </row>
    <row r="16" spans="2:13">
      <c r="B16" s="70"/>
    </row>
  </sheetData>
  <sheetProtection password="DD42" sheet="1" formatCells="0" formatColumns="0" formatRows="0" insertColumns="0" insertHyperlinks="0"/>
  <mergeCells count="5">
    <mergeCell ref="B13:H13"/>
    <mergeCell ref="B9:H9"/>
    <mergeCell ref="B10:H10"/>
    <mergeCell ref="B11:H11"/>
    <mergeCell ref="B12:H12"/>
  </mergeCells>
  <phoneticPr fontId="0" type="noConversion"/>
  <pageMargins left="0.25" right="0.25" top="0.75" bottom="0.75" header="0.3" footer="0.3"/>
</worksheet>
</file>

<file path=xl/worksheets/sheet8.xml><?xml version="1.0" encoding="utf-8"?>
<worksheet xmlns="http://schemas.openxmlformats.org/spreadsheetml/2006/main" xmlns:r="http://schemas.openxmlformats.org/officeDocument/2006/relationships">
  <dimension ref="B1:Y355"/>
  <sheetViews>
    <sheetView zoomScale="90" zoomScaleNormal="90" zoomScalePageLayoutView="90" workbookViewId="0">
      <selection activeCell="B294" sqref="B294"/>
    </sheetView>
  </sheetViews>
  <sheetFormatPr baseColWidth="10" defaultColWidth="10.85546875" defaultRowHeight="12.75"/>
  <cols>
    <col min="1" max="1" width="10.85546875" style="283"/>
    <col min="2" max="2" width="16.28515625" style="283" customWidth="1"/>
    <col min="3" max="3" width="18.7109375" style="283" customWidth="1"/>
    <col min="4" max="5" width="7" style="283" customWidth="1"/>
    <col min="6" max="6" width="5.85546875" style="283" customWidth="1"/>
    <col min="7" max="7" width="6.7109375" style="283" customWidth="1"/>
    <col min="8" max="8" width="6.42578125" style="283" customWidth="1"/>
    <col min="9" max="9" width="8.28515625" style="283" customWidth="1"/>
    <col min="10" max="10" width="7.42578125" style="283" customWidth="1"/>
    <col min="11" max="11" width="6" style="283" customWidth="1"/>
    <col min="12" max="12" width="6.42578125" style="283" customWidth="1"/>
    <col min="13" max="13" width="6.7109375" style="283" customWidth="1"/>
    <col min="14" max="14" width="6.85546875" style="283" customWidth="1"/>
    <col min="15" max="15" width="7.85546875" style="283" customWidth="1"/>
    <col min="16" max="17" width="8.28515625" style="283" customWidth="1"/>
    <col min="18" max="18" width="4.85546875" style="283" customWidth="1"/>
    <col min="19" max="19" width="5.28515625" style="283" customWidth="1"/>
    <col min="20" max="20" width="6.140625" style="283" customWidth="1"/>
    <col min="21" max="21" width="6.7109375" style="283" customWidth="1"/>
    <col min="22" max="22" width="7.140625" style="283" customWidth="1"/>
    <col min="23" max="23" width="6.85546875" style="283" customWidth="1"/>
    <col min="24" max="24" width="8" style="283" customWidth="1"/>
    <col min="25" max="16384" width="10.85546875" style="283"/>
  </cols>
  <sheetData>
    <row r="1" spans="2:25" ht="14.1" customHeight="1">
      <c r="B1" s="312"/>
      <c r="C1" s="370" t="s">
        <v>42</v>
      </c>
      <c r="D1" s="370"/>
      <c r="E1" s="370"/>
      <c r="F1" s="370"/>
      <c r="G1" s="370"/>
      <c r="H1" s="370"/>
      <c r="I1" s="370"/>
      <c r="J1" s="370"/>
      <c r="K1" s="370"/>
      <c r="L1" s="370"/>
      <c r="M1" s="370"/>
      <c r="N1" s="370"/>
      <c r="O1" s="370"/>
      <c r="P1" s="370"/>
      <c r="Q1" s="370"/>
      <c r="R1" s="370"/>
      <c r="S1" s="370"/>
      <c r="T1" s="370"/>
      <c r="U1" s="370"/>
      <c r="V1" s="370"/>
      <c r="W1" s="370"/>
      <c r="X1" s="370"/>
      <c r="Y1" s="312"/>
    </row>
    <row r="2" spans="2:25" ht="15" customHeight="1" thickBot="1">
      <c r="B2" s="312"/>
      <c r="C2" s="312"/>
      <c r="D2" s="373" t="s">
        <v>56</v>
      </c>
      <c r="E2" s="373"/>
      <c r="F2" s="373"/>
      <c r="G2" s="373"/>
      <c r="H2" s="373"/>
      <c r="I2" s="373"/>
      <c r="J2" s="373"/>
      <c r="K2" s="373"/>
      <c r="L2" s="373"/>
      <c r="M2" s="373"/>
      <c r="N2" s="373"/>
      <c r="O2" s="373"/>
      <c r="P2" s="373"/>
      <c r="Q2" s="373"/>
      <c r="R2" s="373"/>
      <c r="S2" s="373"/>
      <c r="T2" s="373"/>
      <c r="U2" s="373"/>
      <c r="V2" s="373"/>
      <c r="W2" s="373"/>
      <c r="X2" s="373"/>
      <c r="Y2" s="313"/>
    </row>
    <row r="3" spans="2:25" ht="14.1" customHeight="1">
      <c r="B3" s="312"/>
      <c r="C3" s="374" t="s">
        <v>21</v>
      </c>
      <c r="D3" s="376" t="s">
        <v>560</v>
      </c>
      <c r="E3" s="376"/>
      <c r="F3" s="376"/>
      <c r="G3" s="376"/>
      <c r="H3" s="376"/>
      <c r="I3" s="376"/>
      <c r="J3" s="376"/>
      <c r="K3" s="378" t="s">
        <v>561</v>
      </c>
      <c r="L3" s="378"/>
      <c r="M3" s="378"/>
      <c r="N3" s="378"/>
      <c r="O3" s="378"/>
      <c r="P3" s="378"/>
      <c r="Q3" s="378"/>
      <c r="R3" s="378" t="s">
        <v>562</v>
      </c>
      <c r="S3" s="378"/>
      <c r="T3" s="378"/>
      <c r="U3" s="378"/>
      <c r="V3" s="378"/>
      <c r="W3" s="378"/>
      <c r="X3" s="380"/>
      <c r="Y3" s="312"/>
    </row>
    <row r="4" spans="2:25">
      <c r="B4" s="312"/>
      <c r="C4" s="375"/>
      <c r="D4" s="377"/>
      <c r="E4" s="377"/>
      <c r="F4" s="377"/>
      <c r="G4" s="377"/>
      <c r="H4" s="377"/>
      <c r="I4" s="377"/>
      <c r="J4" s="377"/>
      <c r="K4" s="379"/>
      <c r="L4" s="379"/>
      <c r="M4" s="379"/>
      <c r="N4" s="379"/>
      <c r="O4" s="379"/>
      <c r="P4" s="379"/>
      <c r="Q4" s="379"/>
      <c r="R4" s="379"/>
      <c r="S4" s="379"/>
      <c r="T4" s="379"/>
      <c r="U4" s="379"/>
      <c r="V4" s="379"/>
      <c r="W4" s="379"/>
      <c r="X4" s="381"/>
      <c r="Y4" s="312"/>
    </row>
    <row r="5" spans="2:25" ht="14.1" customHeight="1">
      <c r="B5" s="312"/>
      <c r="C5" s="375"/>
      <c r="D5" s="369" t="s">
        <v>249</v>
      </c>
      <c r="E5" s="369" t="s">
        <v>250</v>
      </c>
      <c r="F5" s="369" t="s">
        <v>251</v>
      </c>
      <c r="G5" s="369" t="s">
        <v>252</v>
      </c>
      <c r="H5" s="369" t="s">
        <v>253</v>
      </c>
      <c r="I5" s="369" t="s">
        <v>254</v>
      </c>
      <c r="J5" s="369" t="s">
        <v>255</v>
      </c>
      <c r="K5" s="369" t="s">
        <v>249</v>
      </c>
      <c r="L5" s="369" t="s">
        <v>256</v>
      </c>
      <c r="M5" s="369" t="s">
        <v>251</v>
      </c>
      <c r="N5" s="369" t="s">
        <v>252</v>
      </c>
      <c r="O5" s="369" t="s">
        <v>257</v>
      </c>
      <c r="P5" s="369" t="s">
        <v>254</v>
      </c>
      <c r="Q5" s="369" t="s">
        <v>255</v>
      </c>
      <c r="R5" s="369" t="s">
        <v>249</v>
      </c>
      <c r="S5" s="369" t="s">
        <v>256</v>
      </c>
      <c r="T5" s="369" t="s">
        <v>258</v>
      </c>
      <c r="U5" s="369" t="s">
        <v>252</v>
      </c>
      <c r="V5" s="369" t="s">
        <v>259</v>
      </c>
      <c r="W5" s="369" t="s">
        <v>254</v>
      </c>
      <c r="X5" s="372" t="s">
        <v>260</v>
      </c>
      <c r="Y5" s="312"/>
    </row>
    <row r="6" spans="2:25">
      <c r="B6" s="312"/>
      <c r="C6" s="375"/>
      <c r="D6" s="369"/>
      <c r="E6" s="369"/>
      <c r="F6" s="369"/>
      <c r="G6" s="369"/>
      <c r="H6" s="369"/>
      <c r="I6" s="369"/>
      <c r="J6" s="369"/>
      <c r="K6" s="369"/>
      <c r="L6" s="369"/>
      <c r="M6" s="369"/>
      <c r="N6" s="369"/>
      <c r="O6" s="369"/>
      <c r="P6" s="369"/>
      <c r="Q6" s="369"/>
      <c r="R6" s="369"/>
      <c r="S6" s="369"/>
      <c r="T6" s="369"/>
      <c r="U6" s="369"/>
      <c r="V6" s="369"/>
      <c r="W6" s="369"/>
      <c r="X6" s="372"/>
      <c r="Y6" s="312"/>
    </row>
    <row r="7" spans="2:25">
      <c r="B7" s="312"/>
      <c r="C7" s="375"/>
      <c r="D7" s="369"/>
      <c r="E7" s="369"/>
      <c r="F7" s="369"/>
      <c r="G7" s="369"/>
      <c r="H7" s="369"/>
      <c r="I7" s="369"/>
      <c r="J7" s="369"/>
      <c r="K7" s="369"/>
      <c r="L7" s="369"/>
      <c r="M7" s="369"/>
      <c r="N7" s="369"/>
      <c r="O7" s="369"/>
      <c r="P7" s="369"/>
      <c r="Q7" s="369"/>
      <c r="R7" s="369"/>
      <c r="S7" s="369"/>
      <c r="T7" s="369"/>
      <c r="U7" s="369"/>
      <c r="V7" s="369"/>
      <c r="W7" s="369"/>
      <c r="X7" s="372"/>
      <c r="Y7" s="312"/>
    </row>
    <row r="8" spans="2:25">
      <c r="B8" s="312"/>
      <c r="C8" s="375"/>
      <c r="D8" s="369"/>
      <c r="E8" s="369"/>
      <c r="F8" s="369"/>
      <c r="G8" s="369"/>
      <c r="H8" s="369"/>
      <c r="I8" s="369"/>
      <c r="J8" s="369"/>
      <c r="K8" s="369"/>
      <c r="L8" s="369"/>
      <c r="M8" s="369"/>
      <c r="N8" s="369"/>
      <c r="O8" s="369"/>
      <c r="P8" s="369"/>
      <c r="Q8" s="369"/>
      <c r="R8" s="369"/>
      <c r="S8" s="369"/>
      <c r="T8" s="369"/>
      <c r="U8" s="369"/>
      <c r="V8" s="369"/>
      <c r="W8" s="369"/>
      <c r="X8" s="372"/>
      <c r="Y8" s="312"/>
    </row>
    <row r="9" spans="2:25">
      <c r="B9" s="312"/>
      <c r="C9" s="375"/>
      <c r="D9" s="369"/>
      <c r="E9" s="369"/>
      <c r="F9" s="369"/>
      <c r="G9" s="369"/>
      <c r="H9" s="369"/>
      <c r="I9" s="369"/>
      <c r="J9" s="369"/>
      <c r="K9" s="369"/>
      <c r="L9" s="369"/>
      <c r="M9" s="369"/>
      <c r="N9" s="369"/>
      <c r="O9" s="369"/>
      <c r="P9" s="369"/>
      <c r="Q9" s="369"/>
      <c r="R9" s="369"/>
      <c r="S9" s="369"/>
      <c r="T9" s="369"/>
      <c r="U9" s="369"/>
      <c r="V9" s="369"/>
      <c r="W9" s="369"/>
      <c r="X9" s="372"/>
      <c r="Y9" s="312"/>
    </row>
    <row r="10" spans="2:25">
      <c r="B10" s="312"/>
      <c r="C10" s="314" t="s">
        <v>262</v>
      </c>
      <c r="D10" s="315">
        <v>11</v>
      </c>
      <c r="E10" s="315">
        <v>93</v>
      </c>
      <c r="F10" s="315">
        <v>83</v>
      </c>
      <c r="G10" s="315">
        <v>163</v>
      </c>
      <c r="H10" s="315">
        <v>673</v>
      </c>
      <c r="I10" s="315">
        <v>374</v>
      </c>
      <c r="J10" s="315">
        <v>1397</v>
      </c>
      <c r="K10" s="315">
        <v>6</v>
      </c>
      <c r="L10" s="315">
        <v>209</v>
      </c>
      <c r="M10" s="315">
        <v>214</v>
      </c>
      <c r="N10" s="315">
        <v>356</v>
      </c>
      <c r="O10" s="315">
        <v>659</v>
      </c>
      <c r="P10" s="315">
        <v>1248</v>
      </c>
      <c r="Q10" s="315">
        <v>2692</v>
      </c>
      <c r="R10" s="315">
        <v>17</v>
      </c>
      <c r="S10" s="315">
        <v>302</v>
      </c>
      <c r="T10" s="315">
        <v>297</v>
      </c>
      <c r="U10" s="315">
        <v>519</v>
      </c>
      <c r="V10" s="315">
        <v>1332</v>
      </c>
      <c r="W10" s="315">
        <v>1622</v>
      </c>
      <c r="X10" s="316">
        <v>4089</v>
      </c>
      <c r="Y10" s="312"/>
    </row>
    <row r="11" spans="2:25">
      <c r="B11" s="312"/>
      <c r="C11" s="314" t="s">
        <v>544</v>
      </c>
      <c r="D11" s="315">
        <v>8</v>
      </c>
      <c r="E11" s="315">
        <v>37</v>
      </c>
      <c r="F11" s="315">
        <v>81</v>
      </c>
      <c r="G11" s="315">
        <v>182</v>
      </c>
      <c r="H11" s="315">
        <v>466</v>
      </c>
      <c r="I11" s="315">
        <v>498</v>
      </c>
      <c r="J11" s="315">
        <v>1272</v>
      </c>
      <c r="K11" s="315">
        <v>5</v>
      </c>
      <c r="L11" s="315">
        <v>73</v>
      </c>
      <c r="M11" s="315">
        <v>137</v>
      </c>
      <c r="N11" s="315">
        <v>268</v>
      </c>
      <c r="O11" s="315">
        <v>428</v>
      </c>
      <c r="P11" s="315">
        <v>1060</v>
      </c>
      <c r="Q11" s="315">
        <v>1971</v>
      </c>
      <c r="R11" s="315">
        <v>13</v>
      </c>
      <c r="S11" s="315">
        <v>110</v>
      </c>
      <c r="T11" s="315">
        <v>218</v>
      </c>
      <c r="U11" s="315">
        <v>450</v>
      </c>
      <c r="V11" s="315">
        <v>894</v>
      </c>
      <c r="W11" s="315">
        <v>1558</v>
      </c>
      <c r="X11" s="316">
        <v>3243</v>
      </c>
      <c r="Y11" s="312"/>
    </row>
    <row r="12" spans="2:25" ht="24">
      <c r="B12" s="312"/>
      <c r="C12" s="314" t="s">
        <v>545</v>
      </c>
      <c r="D12" s="315">
        <v>1</v>
      </c>
      <c r="E12" s="315">
        <v>52</v>
      </c>
      <c r="F12" s="315">
        <v>42</v>
      </c>
      <c r="G12" s="315">
        <v>110</v>
      </c>
      <c r="H12" s="315">
        <v>214</v>
      </c>
      <c r="I12" s="315">
        <v>102</v>
      </c>
      <c r="J12" s="315">
        <v>521</v>
      </c>
      <c r="K12" s="315">
        <v>4</v>
      </c>
      <c r="L12" s="315">
        <v>95</v>
      </c>
      <c r="M12" s="315">
        <v>124</v>
      </c>
      <c r="N12" s="315">
        <v>245</v>
      </c>
      <c r="O12" s="315">
        <v>344</v>
      </c>
      <c r="P12" s="315">
        <v>345</v>
      </c>
      <c r="Q12" s="315">
        <v>1157</v>
      </c>
      <c r="R12" s="315">
        <v>5</v>
      </c>
      <c r="S12" s="315">
        <v>147</v>
      </c>
      <c r="T12" s="315">
        <v>166</v>
      </c>
      <c r="U12" s="315">
        <v>355</v>
      </c>
      <c r="V12" s="315">
        <v>558</v>
      </c>
      <c r="W12" s="315">
        <v>447</v>
      </c>
      <c r="X12" s="316">
        <v>1678</v>
      </c>
      <c r="Y12" s="312"/>
    </row>
    <row r="13" spans="2:25">
      <c r="B13" s="312"/>
      <c r="C13" s="314" t="s">
        <v>263</v>
      </c>
      <c r="D13" s="315">
        <v>1</v>
      </c>
      <c r="E13" s="315">
        <v>17</v>
      </c>
      <c r="F13" s="315">
        <v>36</v>
      </c>
      <c r="G13" s="315">
        <v>55</v>
      </c>
      <c r="H13" s="315">
        <v>160</v>
      </c>
      <c r="I13" s="315">
        <v>105</v>
      </c>
      <c r="J13" s="315">
        <v>374</v>
      </c>
      <c r="K13" s="315">
        <v>4</v>
      </c>
      <c r="L13" s="315">
        <v>37</v>
      </c>
      <c r="M13" s="315">
        <v>63</v>
      </c>
      <c r="N13" s="315">
        <v>91</v>
      </c>
      <c r="O13" s="315">
        <v>166</v>
      </c>
      <c r="P13" s="315">
        <v>240</v>
      </c>
      <c r="Q13" s="315">
        <v>601</v>
      </c>
      <c r="R13" s="315">
        <v>5</v>
      </c>
      <c r="S13" s="315">
        <v>54</v>
      </c>
      <c r="T13" s="315">
        <v>99</v>
      </c>
      <c r="U13" s="315">
        <v>146</v>
      </c>
      <c r="V13" s="315">
        <v>326</v>
      </c>
      <c r="W13" s="315">
        <v>345</v>
      </c>
      <c r="X13" s="316">
        <v>975</v>
      </c>
      <c r="Y13" s="312"/>
    </row>
    <row r="14" spans="2:25">
      <c r="B14" s="312"/>
      <c r="C14" s="314" t="s">
        <v>546</v>
      </c>
      <c r="D14" s="315">
        <v>0</v>
      </c>
      <c r="E14" s="315">
        <v>10</v>
      </c>
      <c r="F14" s="315">
        <v>18</v>
      </c>
      <c r="G14" s="315">
        <v>57</v>
      </c>
      <c r="H14" s="315">
        <v>243</v>
      </c>
      <c r="I14" s="315">
        <v>39</v>
      </c>
      <c r="J14" s="315">
        <v>367</v>
      </c>
      <c r="K14" s="315">
        <v>0</v>
      </c>
      <c r="L14" s="315">
        <v>11</v>
      </c>
      <c r="M14" s="315">
        <v>34</v>
      </c>
      <c r="N14" s="315">
        <v>57</v>
      </c>
      <c r="O14" s="315">
        <v>217</v>
      </c>
      <c r="P14" s="315">
        <v>123</v>
      </c>
      <c r="Q14" s="315">
        <v>442</v>
      </c>
      <c r="R14" s="315">
        <v>0</v>
      </c>
      <c r="S14" s="315">
        <v>21</v>
      </c>
      <c r="T14" s="315">
        <v>52</v>
      </c>
      <c r="U14" s="315">
        <v>114</v>
      </c>
      <c r="V14" s="315">
        <v>460</v>
      </c>
      <c r="W14" s="315">
        <v>162</v>
      </c>
      <c r="X14" s="316">
        <v>809</v>
      </c>
      <c r="Y14" s="312"/>
    </row>
    <row r="15" spans="2:25">
      <c r="B15" s="312"/>
      <c r="C15" s="314" t="s">
        <v>274</v>
      </c>
      <c r="D15" s="315">
        <v>2</v>
      </c>
      <c r="E15" s="315">
        <v>35</v>
      </c>
      <c r="F15" s="315">
        <v>70</v>
      </c>
      <c r="G15" s="315">
        <v>208</v>
      </c>
      <c r="H15" s="315">
        <v>737</v>
      </c>
      <c r="I15" s="315">
        <v>608</v>
      </c>
      <c r="J15" s="315">
        <v>1660</v>
      </c>
      <c r="K15" s="315">
        <v>3</v>
      </c>
      <c r="L15" s="315">
        <v>24</v>
      </c>
      <c r="M15" s="315">
        <v>35</v>
      </c>
      <c r="N15" s="315">
        <v>107</v>
      </c>
      <c r="O15" s="315">
        <v>437</v>
      </c>
      <c r="P15" s="315">
        <v>1354</v>
      </c>
      <c r="Q15" s="315">
        <v>1960</v>
      </c>
      <c r="R15" s="315">
        <v>5</v>
      </c>
      <c r="S15" s="315">
        <v>59</v>
      </c>
      <c r="T15" s="315">
        <v>105</v>
      </c>
      <c r="U15" s="315">
        <v>315</v>
      </c>
      <c r="V15" s="315">
        <v>1174</v>
      </c>
      <c r="W15" s="315">
        <v>1962</v>
      </c>
      <c r="X15" s="316">
        <v>3620</v>
      </c>
      <c r="Y15" s="312"/>
    </row>
    <row r="16" spans="2:25">
      <c r="B16" s="312"/>
      <c r="C16" s="314" t="s">
        <v>547</v>
      </c>
      <c r="D16" s="315">
        <v>1</v>
      </c>
      <c r="E16" s="315">
        <v>41</v>
      </c>
      <c r="F16" s="315">
        <v>34</v>
      </c>
      <c r="G16" s="315">
        <v>118</v>
      </c>
      <c r="H16" s="315">
        <v>1126</v>
      </c>
      <c r="I16" s="315">
        <v>440</v>
      </c>
      <c r="J16" s="315">
        <v>1760</v>
      </c>
      <c r="K16" s="315">
        <v>2</v>
      </c>
      <c r="L16" s="315">
        <v>14</v>
      </c>
      <c r="M16" s="315">
        <v>28</v>
      </c>
      <c r="N16" s="315">
        <v>105</v>
      </c>
      <c r="O16" s="315">
        <v>648</v>
      </c>
      <c r="P16" s="315">
        <v>1576</v>
      </c>
      <c r="Q16" s="315">
        <v>2373</v>
      </c>
      <c r="R16" s="315">
        <v>3</v>
      </c>
      <c r="S16" s="315">
        <v>55</v>
      </c>
      <c r="T16" s="315">
        <v>62</v>
      </c>
      <c r="U16" s="315">
        <v>223</v>
      </c>
      <c r="V16" s="315">
        <v>1774</v>
      </c>
      <c r="W16" s="315">
        <v>2016</v>
      </c>
      <c r="X16" s="316">
        <v>4133</v>
      </c>
      <c r="Y16" s="312"/>
    </row>
    <row r="17" spans="2:25">
      <c r="B17" s="312"/>
      <c r="C17" s="314" t="s">
        <v>270</v>
      </c>
      <c r="D17" s="315">
        <v>51</v>
      </c>
      <c r="E17" s="315">
        <v>13</v>
      </c>
      <c r="F17" s="315">
        <v>6</v>
      </c>
      <c r="G17" s="315">
        <v>72</v>
      </c>
      <c r="H17" s="315">
        <v>173</v>
      </c>
      <c r="I17" s="315">
        <v>92</v>
      </c>
      <c r="J17" s="315">
        <v>407</v>
      </c>
      <c r="K17" s="315">
        <v>35</v>
      </c>
      <c r="L17" s="315">
        <v>12</v>
      </c>
      <c r="M17" s="315">
        <v>20</v>
      </c>
      <c r="N17" s="315">
        <v>67</v>
      </c>
      <c r="O17" s="315">
        <v>109</v>
      </c>
      <c r="P17" s="315">
        <v>289</v>
      </c>
      <c r="Q17" s="315">
        <v>532</v>
      </c>
      <c r="R17" s="315">
        <v>86</v>
      </c>
      <c r="S17" s="315">
        <v>25</v>
      </c>
      <c r="T17" s="315">
        <v>26</v>
      </c>
      <c r="U17" s="315">
        <v>139</v>
      </c>
      <c r="V17" s="315">
        <v>282</v>
      </c>
      <c r="W17" s="315">
        <v>381</v>
      </c>
      <c r="X17" s="316">
        <v>939</v>
      </c>
      <c r="Y17" s="312"/>
    </row>
    <row r="18" spans="2:25">
      <c r="B18" s="312"/>
      <c r="C18" s="314" t="s">
        <v>275</v>
      </c>
      <c r="D18" s="315">
        <v>48</v>
      </c>
      <c r="E18" s="315">
        <v>27</v>
      </c>
      <c r="F18" s="315">
        <v>18</v>
      </c>
      <c r="G18" s="315">
        <v>94</v>
      </c>
      <c r="H18" s="315">
        <v>279</v>
      </c>
      <c r="I18" s="315">
        <v>90</v>
      </c>
      <c r="J18" s="315">
        <v>556</v>
      </c>
      <c r="K18" s="315">
        <v>96</v>
      </c>
      <c r="L18" s="315">
        <v>43</v>
      </c>
      <c r="M18" s="315">
        <v>43</v>
      </c>
      <c r="N18" s="315">
        <v>139</v>
      </c>
      <c r="O18" s="315">
        <v>248</v>
      </c>
      <c r="P18" s="315">
        <v>169</v>
      </c>
      <c r="Q18" s="315">
        <v>738</v>
      </c>
      <c r="R18" s="315">
        <v>144</v>
      </c>
      <c r="S18" s="315">
        <v>70</v>
      </c>
      <c r="T18" s="315">
        <v>61</v>
      </c>
      <c r="U18" s="315">
        <v>233</v>
      </c>
      <c r="V18" s="315">
        <v>527</v>
      </c>
      <c r="W18" s="315">
        <v>259</v>
      </c>
      <c r="X18" s="316">
        <v>1294</v>
      </c>
      <c r="Y18" s="312"/>
    </row>
    <row r="19" spans="2:25">
      <c r="B19" s="312"/>
      <c r="C19" s="314" t="s">
        <v>548</v>
      </c>
      <c r="D19" s="315">
        <v>3</v>
      </c>
      <c r="E19" s="315">
        <v>36</v>
      </c>
      <c r="F19" s="315">
        <v>74</v>
      </c>
      <c r="G19" s="315">
        <v>116</v>
      </c>
      <c r="H19" s="315">
        <v>204</v>
      </c>
      <c r="I19" s="315">
        <v>122</v>
      </c>
      <c r="J19" s="315">
        <v>555</v>
      </c>
      <c r="K19" s="315">
        <v>0</v>
      </c>
      <c r="L19" s="315">
        <v>80</v>
      </c>
      <c r="M19" s="315">
        <v>106</v>
      </c>
      <c r="N19" s="315">
        <v>232</v>
      </c>
      <c r="O19" s="315">
        <v>290</v>
      </c>
      <c r="P19" s="315">
        <v>385</v>
      </c>
      <c r="Q19" s="315">
        <v>1093</v>
      </c>
      <c r="R19" s="315">
        <v>3</v>
      </c>
      <c r="S19" s="315">
        <v>116</v>
      </c>
      <c r="T19" s="315">
        <v>180</v>
      </c>
      <c r="U19" s="315">
        <v>348</v>
      </c>
      <c r="V19" s="315">
        <v>494</v>
      </c>
      <c r="W19" s="315">
        <v>507</v>
      </c>
      <c r="X19" s="316">
        <v>1648</v>
      </c>
      <c r="Y19" s="312"/>
    </row>
    <row r="20" spans="2:25">
      <c r="B20" s="312"/>
      <c r="C20" s="314" t="s">
        <v>278</v>
      </c>
      <c r="D20" s="315">
        <v>2</v>
      </c>
      <c r="E20" s="315">
        <v>64</v>
      </c>
      <c r="F20" s="315">
        <v>37</v>
      </c>
      <c r="G20" s="315">
        <v>134</v>
      </c>
      <c r="H20" s="315">
        <v>813</v>
      </c>
      <c r="I20" s="315">
        <v>176</v>
      </c>
      <c r="J20" s="315">
        <v>1226</v>
      </c>
      <c r="K20" s="315">
        <v>6</v>
      </c>
      <c r="L20" s="315">
        <v>93</v>
      </c>
      <c r="M20" s="315">
        <v>105</v>
      </c>
      <c r="N20" s="315">
        <v>246</v>
      </c>
      <c r="O20" s="315">
        <v>660</v>
      </c>
      <c r="P20" s="315">
        <v>309</v>
      </c>
      <c r="Q20" s="315">
        <v>1419</v>
      </c>
      <c r="R20" s="315">
        <v>8</v>
      </c>
      <c r="S20" s="315">
        <v>157</v>
      </c>
      <c r="T20" s="315">
        <v>142</v>
      </c>
      <c r="U20" s="315">
        <v>380</v>
      </c>
      <c r="V20" s="315">
        <v>1473</v>
      </c>
      <c r="W20" s="315">
        <v>485</v>
      </c>
      <c r="X20" s="316">
        <v>2645</v>
      </c>
      <c r="Y20" s="312"/>
    </row>
    <row r="21" spans="2:25">
      <c r="B21" s="312"/>
      <c r="C21" s="314" t="s">
        <v>549</v>
      </c>
      <c r="D21" s="315">
        <v>3</v>
      </c>
      <c r="E21" s="315">
        <v>35</v>
      </c>
      <c r="F21" s="315">
        <v>44</v>
      </c>
      <c r="G21" s="315">
        <v>87</v>
      </c>
      <c r="H21" s="315">
        <v>901</v>
      </c>
      <c r="I21" s="315">
        <v>367</v>
      </c>
      <c r="J21" s="315">
        <v>1437</v>
      </c>
      <c r="K21" s="315">
        <v>2</v>
      </c>
      <c r="L21" s="315">
        <v>16</v>
      </c>
      <c r="M21" s="315">
        <v>60</v>
      </c>
      <c r="N21" s="315">
        <v>77</v>
      </c>
      <c r="O21" s="315">
        <v>555</v>
      </c>
      <c r="P21" s="315">
        <v>873</v>
      </c>
      <c r="Q21" s="315">
        <v>1583</v>
      </c>
      <c r="R21" s="315">
        <v>5</v>
      </c>
      <c r="S21" s="315">
        <v>51</v>
      </c>
      <c r="T21" s="315">
        <v>104</v>
      </c>
      <c r="U21" s="315">
        <v>164</v>
      </c>
      <c r="V21" s="315">
        <v>1456</v>
      </c>
      <c r="W21" s="315">
        <v>1240</v>
      </c>
      <c r="X21" s="316">
        <v>3020</v>
      </c>
      <c r="Y21" s="312"/>
    </row>
    <row r="22" spans="2:25">
      <c r="B22" s="312"/>
      <c r="C22" s="314" t="s">
        <v>550</v>
      </c>
      <c r="D22" s="315">
        <v>0</v>
      </c>
      <c r="E22" s="315">
        <v>30</v>
      </c>
      <c r="F22" s="315">
        <v>63</v>
      </c>
      <c r="G22" s="315">
        <v>125</v>
      </c>
      <c r="H22" s="315">
        <v>341</v>
      </c>
      <c r="I22" s="315">
        <v>98</v>
      </c>
      <c r="J22" s="315">
        <v>657</v>
      </c>
      <c r="K22" s="315">
        <v>0</v>
      </c>
      <c r="L22" s="315">
        <v>62</v>
      </c>
      <c r="M22" s="315">
        <v>77</v>
      </c>
      <c r="N22" s="315">
        <v>162</v>
      </c>
      <c r="O22" s="315">
        <v>422</v>
      </c>
      <c r="P22" s="315">
        <v>365</v>
      </c>
      <c r="Q22" s="315">
        <v>1088</v>
      </c>
      <c r="R22" s="315">
        <v>0</v>
      </c>
      <c r="S22" s="315">
        <v>92</v>
      </c>
      <c r="T22" s="315">
        <v>140</v>
      </c>
      <c r="U22" s="315">
        <v>287</v>
      </c>
      <c r="V22" s="315">
        <v>763</v>
      </c>
      <c r="W22" s="315">
        <v>463</v>
      </c>
      <c r="X22" s="316">
        <v>1745</v>
      </c>
      <c r="Y22" s="312"/>
    </row>
    <row r="23" spans="2:25">
      <c r="B23" s="312"/>
      <c r="C23" s="314" t="s">
        <v>551</v>
      </c>
      <c r="D23" s="315">
        <v>2</v>
      </c>
      <c r="E23" s="315">
        <v>102</v>
      </c>
      <c r="F23" s="315">
        <v>110</v>
      </c>
      <c r="G23" s="315">
        <v>152</v>
      </c>
      <c r="H23" s="315">
        <v>362</v>
      </c>
      <c r="I23" s="315">
        <v>558</v>
      </c>
      <c r="J23" s="315">
        <v>1286</v>
      </c>
      <c r="K23" s="315">
        <v>3</v>
      </c>
      <c r="L23" s="315">
        <v>118</v>
      </c>
      <c r="M23" s="315">
        <v>230</v>
      </c>
      <c r="N23" s="315">
        <v>349</v>
      </c>
      <c r="O23" s="315">
        <v>399</v>
      </c>
      <c r="P23" s="315">
        <v>1669</v>
      </c>
      <c r="Q23" s="315">
        <v>2768</v>
      </c>
      <c r="R23" s="315">
        <v>5</v>
      </c>
      <c r="S23" s="315">
        <v>220</v>
      </c>
      <c r="T23" s="315">
        <v>340</v>
      </c>
      <c r="U23" s="315">
        <v>501</v>
      </c>
      <c r="V23" s="315">
        <v>761</v>
      </c>
      <c r="W23" s="315">
        <v>2227</v>
      </c>
      <c r="X23" s="316">
        <v>4054</v>
      </c>
      <c r="Y23" s="312"/>
    </row>
    <row r="24" spans="2:25">
      <c r="B24" s="312"/>
      <c r="C24" s="314" t="s">
        <v>22</v>
      </c>
      <c r="D24" s="315">
        <v>4</v>
      </c>
      <c r="E24" s="315">
        <v>34</v>
      </c>
      <c r="F24" s="315">
        <v>32</v>
      </c>
      <c r="G24" s="315">
        <v>86</v>
      </c>
      <c r="H24" s="315">
        <v>467</v>
      </c>
      <c r="I24" s="315">
        <v>139</v>
      </c>
      <c r="J24" s="315">
        <v>762</v>
      </c>
      <c r="K24" s="315">
        <v>0</v>
      </c>
      <c r="L24" s="315">
        <v>39</v>
      </c>
      <c r="M24" s="315">
        <v>57</v>
      </c>
      <c r="N24" s="315">
        <v>86</v>
      </c>
      <c r="O24" s="315">
        <v>331</v>
      </c>
      <c r="P24" s="315">
        <v>384</v>
      </c>
      <c r="Q24" s="315">
        <v>897</v>
      </c>
      <c r="R24" s="315">
        <v>4</v>
      </c>
      <c r="S24" s="315">
        <v>73</v>
      </c>
      <c r="T24" s="315">
        <v>89</v>
      </c>
      <c r="U24" s="315">
        <v>172</v>
      </c>
      <c r="V24" s="315">
        <v>798</v>
      </c>
      <c r="W24" s="315">
        <v>523</v>
      </c>
      <c r="X24" s="316">
        <v>1659</v>
      </c>
      <c r="Y24" s="312"/>
    </row>
    <row r="25" spans="2:25">
      <c r="B25" s="312"/>
      <c r="C25" s="314" t="s">
        <v>552</v>
      </c>
      <c r="D25" s="315">
        <v>4</v>
      </c>
      <c r="E25" s="315">
        <v>8</v>
      </c>
      <c r="F25" s="315">
        <v>24</v>
      </c>
      <c r="G25" s="315">
        <v>85</v>
      </c>
      <c r="H25" s="315">
        <v>354</v>
      </c>
      <c r="I25" s="315">
        <v>151</v>
      </c>
      <c r="J25" s="315">
        <v>626</v>
      </c>
      <c r="K25" s="315">
        <v>0</v>
      </c>
      <c r="L25" s="315">
        <v>36</v>
      </c>
      <c r="M25" s="315">
        <v>43</v>
      </c>
      <c r="N25" s="315">
        <v>62</v>
      </c>
      <c r="O25" s="315">
        <v>236</v>
      </c>
      <c r="P25" s="315">
        <v>253</v>
      </c>
      <c r="Q25" s="315">
        <v>630</v>
      </c>
      <c r="R25" s="315">
        <v>4</v>
      </c>
      <c r="S25" s="315">
        <v>44</v>
      </c>
      <c r="T25" s="315">
        <v>67</v>
      </c>
      <c r="U25" s="315">
        <v>147</v>
      </c>
      <c r="V25" s="315">
        <v>590</v>
      </c>
      <c r="W25" s="315">
        <v>404</v>
      </c>
      <c r="X25" s="316">
        <v>1256</v>
      </c>
      <c r="Y25" s="312"/>
    </row>
    <row r="26" spans="2:25">
      <c r="B26" s="312"/>
      <c r="C26" s="314" t="s">
        <v>553</v>
      </c>
      <c r="D26" s="315">
        <v>0</v>
      </c>
      <c r="E26" s="315">
        <v>38</v>
      </c>
      <c r="F26" s="315">
        <v>74</v>
      </c>
      <c r="G26" s="315">
        <v>129</v>
      </c>
      <c r="H26" s="315">
        <v>614</v>
      </c>
      <c r="I26" s="315">
        <v>263</v>
      </c>
      <c r="J26" s="315">
        <v>1118</v>
      </c>
      <c r="K26" s="315">
        <v>1</v>
      </c>
      <c r="L26" s="315">
        <v>42</v>
      </c>
      <c r="M26" s="315">
        <v>101</v>
      </c>
      <c r="N26" s="315">
        <v>175</v>
      </c>
      <c r="O26" s="315">
        <v>399</v>
      </c>
      <c r="P26" s="315">
        <v>585</v>
      </c>
      <c r="Q26" s="315">
        <v>1303</v>
      </c>
      <c r="R26" s="315">
        <v>1</v>
      </c>
      <c r="S26" s="315">
        <v>80</v>
      </c>
      <c r="T26" s="315">
        <v>175</v>
      </c>
      <c r="U26" s="315">
        <v>304</v>
      </c>
      <c r="V26" s="315">
        <v>1013</v>
      </c>
      <c r="W26" s="315">
        <v>848</v>
      </c>
      <c r="X26" s="316">
        <v>2421</v>
      </c>
      <c r="Y26" s="312"/>
    </row>
    <row r="27" spans="2:25">
      <c r="B27" s="312"/>
      <c r="C27" s="314" t="s">
        <v>23</v>
      </c>
      <c r="D27" s="315">
        <v>3</v>
      </c>
      <c r="E27" s="315">
        <v>2</v>
      </c>
      <c r="F27" s="315">
        <v>8</v>
      </c>
      <c r="G27" s="315">
        <v>49</v>
      </c>
      <c r="H27" s="315">
        <v>770</v>
      </c>
      <c r="I27" s="315">
        <v>313</v>
      </c>
      <c r="J27" s="315">
        <v>1145</v>
      </c>
      <c r="K27" s="315">
        <v>3</v>
      </c>
      <c r="L27" s="315">
        <v>3</v>
      </c>
      <c r="M27" s="315">
        <v>4</v>
      </c>
      <c r="N27" s="315">
        <v>22</v>
      </c>
      <c r="O27" s="315">
        <v>612</v>
      </c>
      <c r="P27" s="315">
        <v>1198</v>
      </c>
      <c r="Q27" s="315">
        <v>1842</v>
      </c>
      <c r="R27" s="315">
        <v>6</v>
      </c>
      <c r="S27" s="315">
        <v>5</v>
      </c>
      <c r="T27" s="315">
        <v>12</v>
      </c>
      <c r="U27" s="315">
        <v>71</v>
      </c>
      <c r="V27" s="315">
        <v>1382</v>
      </c>
      <c r="W27" s="315">
        <v>1511</v>
      </c>
      <c r="X27" s="316">
        <v>2987</v>
      </c>
      <c r="Y27" s="312"/>
    </row>
    <row r="28" spans="2:25">
      <c r="B28" s="312"/>
      <c r="C28" s="314" t="s">
        <v>288</v>
      </c>
      <c r="D28" s="315">
        <v>0</v>
      </c>
      <c r="E28" s="315">
        <v>15</v>
      </c>
      <c r="F28" s="315">
        <v>33</v>
      </c>
      <c r="G28" s="315">
        <v>62</v>
      </c>
      <c r="H28" s="315">
        <v>238</v>
      </c>
      <c r="I28" s="315">
        <v>104</v>
      </c>
      <c r="J28" s="315">
        <v>452</v>
      </c>
      <c r="K28" s="315">
        <v>0</v>
      </c>
      <c r="L28" s="315">
        <v>18</v>
      </c>
      <c r="M28" s="315">
        <v>38</v>
      </c>
      <c r="N28" s="315">
        <v>53</v>
      </c>
      <c r="O28" s="315">
        <v>196</v>
      </c>
      <c r="P28" s="315">
        <v>268</v>
      </c>
      <c r="Q28" s="315">
        <v>573</v>
      </c>
      <c r="R28" s="315">
        <v>0</v>
      </c>
      <c r="S28" s="315">
        <v>33</v>
      </c>
      <c r="T28" s="315">
        <v>71</v>
      </c>
      <c r="U28" s="315">
        <v>115</v>
      </c>
      <c r="V28" s="315">
        <v>434</v>
      </c>
      <c r="W28" s="315">
        <v>372</v>
      </c>
      <c r="X28" s="316">
        <v>1025</v>
      </c>
      <c r="Y28" s="312"/>
    </row>
    <row r="29" spans="2:25">
      <c r="B29" s="312"/>
      <c r="C29" s="314" t="s">
        <v>292</v>
      </c>
      <c r="D29" s="315">
        <v>25</v>
      </c>
      <c r="E29" s="315">
        <v>99</v>
      </c>
      <c r="F29" s="315">
        <v>191</v>
      </c>
      <c r="G29" s="315">
        <v>323</v>
      </c>
      <c r="H29" s="315">
        <v>1984</v>
      </c>
      <c r="I29" s="315">
        <v>866</v>
      </c>
      <c r="J29" s="315">
        <v>3488</v>
      </c>
      <c r="K29" s="315">
        <v>21</v>
      </c>
      <c r="L29" s="315">
        <v>186</v>
      </c>
      <c r="M29" s="315">
        <v>285</v>
      </c>
      <c r="N29" s="315">
        <v>572</v>
      </c>
      <c r="O29" s="315">
        <v>1580</v>
      </c>
      <c r="P29" s="315">
        <v>2301</v>
      </c>
      <c r="Q29" s="315">
        <v>4945</v>
      </c>
      <c r="R29" s="315">
        <v>46</v>
      </c>
      <c r="S29" s="315">
        <v>285</v>
      </c>
      <c r="T29" s="315">
        <v>476</v>
      </c>
      <c r="U29" s="315">
        <v>895</v>
      </c>
      <c r="V29" s="315">
        <v>3564</v>
      </c>
      <c r="W29" s="315">
        <v>3167</v>
      </c>
      <c r="X29" s="316">
        <v>8433</v>
      </c>
      <c r="Y29" s="312"/>
    </row>
    <row r="30" spans="2:25">
      <c r="B30" s="312"/>
      <c r="C30" s="314" t="s">
        <v>293</v>
      </c>
      <c r="D30" s="315">
        <v>176</v>
      </c>
      <c r="E30" s="315">
        <v>4</v>
      </c>
      <c r="F30" s="315">
        <v>17</v>
      </c>
      <c r="G30" s="315">
        <v>48</v>
      </c>
      <c r="H30" s="315">
        <v>396</v>
      </c>
      <c r="I30" s="315">
        <v>170</v>
      </c>
      <c r="J30" s="315">
        <v>811</v>
      </c>
      <c r="K30" s="315">
        <v>157</v>
      </c>
      <c r="L30" s="315">
        <v>12</v>
      </c>
      <c r="M30" s="315">
        <v>32</v>
      </c>
      <c r="N30" s="315">
        <v>70</v>
      </c>
      <c r="O30" s="315">
        <v>208</v>
      </c>
      <c r="P30" s="315">
        <v>463</v>
      </c>
      <c r="Q30" s="315">
        <v>942</v>
      </c>
      <c r="R30" s="315">
        <v>333</v>
      </c>
      <c r="S30" s="315">
        <v>16</v>
      </c>
      <c r="T30" s="315">
        <v>49</v>
      </c>
      <c r="U30" s="315">
        <v>118</v>
      </c>
      <c r="V30" s="315">
        <v>604</v>
      </c>
      <c r="W30" s="315">
        <v>633</v>
      </c>
      <c r="X30" s="316">
        <v>1753</v>
      </c>
      <c r="Y30" s="312"/>
    </row>
    <row r="31" spans="2:25">
      <c r="B31" s="312"/>
      <c r="C31" s="314" t="s">
        <v>554</v>
      </c>
      <c r="D31" s="315">
        <v>0</v>
      </c>
      <c r="E31" s="315">
        <v>84</v>
      </c>
      <c r="F31" s="315">
        <v>110</v>
      </c>
      <c r="G31" s="315">
        <v>176</v>
      </c>
      <c r="H31" s="315">
        <v>439</v>
      </c>
      <c r="I31" s="315">
        <v>148</v>
      </c>
      <c r="J31" s="315">
        <v>957</v>
      </c>
      <c r="K31" s="315">
        <v>16</v>
      </c>
      <c r="L31" s="315">
        <v>151</v>
      </c>
      <c r="M31" s="315">
        <v>391</v>
      </c>
      <c r="N31" s="315">
        <v>612</v>
      </c>
      <c r="O31" s="315">
        <v>790</v>
      </c>
      <c r="P31" s="315">
        <v>461</v>
      </c>
      <c r="Q31" s="315">
        <v>2421</v>
      </c>
      <c r="R31" s="315">
        <v>16</v>
      </c>
      <c r="S31" s="315">
        <v>235</v>
      </c>
      <c r="T31" s="315">
        <v>501</v>
      </c>
      <c r="U31" s="315">
        <v>788</v>
      </c>
      <c r="V31" s="315">
        <v>1229</v>
      </c>
      <c r="W31" s="315">
        <v>609</v>
      </c>
      <c r="X31" s="316">
        <v>3378</v>
      </c>
      <c r="Y31" s="312"/>
    </row>
    <row r="32" spans="2:25">
      <c r="B32" s="312"/>
      <c r="C32" s="314" t="s">
        <v>296</v>
      </c>
      <c r="D32" s="315">
        <v>0</v>
      </c>
      <c r="E32" s="315">
        <v>12</v>
      </c>
      <c r="F32" s="315">
        <v>46</v>
      </c>
      <c r="G32" s="315">
        <v>90</v>
      </c>
      <c r="H32" s="315">
        <v>602</v>
      </c>
      <c r="I32" s="315">
        <v>388</v>
      </c>
      <c r="J32" s="315">
        <v>1138</v>
      </c>
      <c r="K32" s="315">
        <v>0</v>
      </c>
      <c r="L32" s="315">
        <v>24</v>
      </c>
      <c r="M32" s="315">
        <v>52</v>
      </c>
      <c r="N32" s="315">
        <v>96</v>
      </c>
      <c r="O32" s="315">
        <v>428</v>
      </c>
      <c r="P32" s="315">
        <v>1113</v>
      </c>
      <c r="Q32" s="315">
        <v>1713</v>
      </c>
      <c r="R32" s="315">
        <v>0</v>
      </c>
      <c r="S32" s="315">
        <v>36</v>
      </c>
      <c r="T32" s="315">
        <v>98</v>
      </c>
      <c r="U32" s="315">
        <v>186</v>
      </c>
      <c r="V32" s="315">
        <v>1030</v>
      </c>
      <c r="W32" s="315">
        <v>1501</v>
      </c>
      <c r="X32" s="316">
        <v>2851</v>
      </c>
      <c r="Y32" s="312"/>
    </row>
    <row r="33" spans="2:25">
      <c r="B33" s="312"/>
      <c r="C33" s="314" t="s">
        <v>555</v>
      </c>
      <c r="D33" s="315">
        <v>4</v>
      </c>
      <c r="E33" s="315">
        <v>36</v>
      </c>
      <c r="F33" s="315">
        <v>50</v>
      </c>
      <c r="G33" s="315">
        <v>134</v>
      </c>
      <c r="H33" s="315">
        <v>721</v>
      </c>
      <c r="I33" s="315">
        <v>313</v>
      </c>
      <c r="J33" s="315">
        <v>1258</v>
      </c>
      <c r="K33" s="315">
        <v>2</v>
      </c>
      <c r="L33" s="315">
        <v>33</v>
      </c>
      <c r="M33" s="315">
        <v>63</v>
      </c>
      <c r="N33" s="315">
        <v>138</v>
      </c>
      <c r="O33" s="315">
        <v>437</v>
      </c>
      <c r="P33" s="315">
        <v>767</v>
      </c>
      <c r="Q33" s="315">
        <v>1440</v>
      </c>
      <c r="R33" s="315">
        <v>6</v>
      </c>
      <c r="S33" s="315">
        <v>69</v>
      </c>
      <c r="T33" s="315">
        <v>113</v>
      </c>
      <c r="U33" s="315">
        <v>272</v>
      </c>
      <c r="V33" s="315">
        <v>1158</v>
      </c>
      <c r="W33" s="315">
        <v>1080</v>
      </c>
      <c r="X33" s="316">
        <v>2698</v>
      </c>
      <c r="Y33" s="312"/>
    </row>
    <row r="34" spans="2:25">
      <c r="B34" s="312"/>
      <c r="C34" s="314" t="s">
        <v>556</v>
      </c>
      <c r="D34" s="315">
        <v>0</v>
      </c>
      <c r="E34" s="315">
        <v>38</v>
      </c>
      <c r="F34" s="315">
        <v>62</v>
      </c>
      <c r="G34" s="315">
        <v>126</v>
      </c>
      <c r="H34" s="315">
        <v>646</v>
      </c>
      <c r="I34" s="315">
        <v>247</v>
      </c>
      <c r="J34" s="315">
        <v>1119</v>
      </c>
      <c r="K34" s="315">
        <v>2</v>
      </c>
      <c r="L34" s="315">
        <v>131</v>
      </c>
      <c r="M34" s="315">
        <v>182</v>
      </c>
      <c r="N34" s="315">
        <v>290</v>
      </c>
      <c r="O34" s="315">
        <v>599</v>
      </c>
      <c r="P34" s="315">
        <v>733</v>
      </c>
      <c r="Q34" s="315">
        <v>1937</v>
      </c>
      <c r="R34" s="315">
        <v>2</v>
      </c>
      <c r="S34" s="315">
        <v>169</v>
      </c>
      <c r="T34" s="315">
        <v>244</v>
      </c>
      <c r="U34" s="315">
        <v>416</v>
      </c>
      <c r="V34" s="315">
        <v>1245</v>
      </c>
      <c r="W34" s="315">
        <v>980</v>
      </c>
      <c r="X34" s="316">
        <v>3056</v>
      </c>
      <c r="Y34" s="312"/>
    </row>
    <row r="35" spans="2:25">
      <c r="B35" s="312"/>
      <c r="C35" s="314" t="s">
        <v>557</v>
      </c>
      <c r="D35" s="315">
        <v>0</v>
      </c>
      <c r="E35" s="315">
        <v>24</v>
      </c>
      <c r="F35" s="315">
        <v>84</v>
      </c>
      <c r="G35" s="315">
        <v>97</v>
      </c>
      <c r="H35" s="315">
        <v>319</v>
      </c>
      <c r="I35" s="315">
        <v>79</v>
      </c>
      <c r="J35" s="315">
        <v>603</v>
      </c>
      <c r="K35" s="315">
        <v>0</v>
      </c>
      <c r="L35" s="315">
        <v>86</v>
      </c>
      <c r="M35" s="315">
        <v>210</v>
      </c>
      <c r="N35" s="315">
        <v>339</v>
      </c>
      <c r="O35" s="315">
        <v>559</v>
      </c>
      <c r="P35" s="315">
        <v>422</v>
      </c>
      <c r="Q35" s="315">
        <v>1616</v>
      </c>
      <c r="R35" s="315">
        <v>0</v>
      </c>
      <c r="S35" s="315">
        <v>110</v>
      </c>
      <c r="T35" s="315">
        <v>294</v>
      </c>
      <c r="U35" s="315">
        <v>436</v>
      </c>
      <c r="V35" s="315">
        <v>878</v>
      </c>
      <c r="W35" s="315">
        <v>501</v>
      </c>
      <c r="X35" s="316">
        <v>2219</v>
      </c>
      <c r="Y35" s="312"/>
    </row>
    <row r="36" spans="2:25">
      <c r="B36" s="312"/>
      <c r="C36" s="314" t="s">
        <v>558</v>
      </c>
      <c r="D36" s="315">
        <v>1</v>
      </c>
      <c r="E36" s="315">
        <v>43</v>
      </c>
      <c r="F36" s="315">
        <v>57</v>
      </c>
      <c r="G36" s="315">
        <v>83</v>
      </c>
      <c r="H36" s="315">
        <v>873</v>
      </c>
      <c r="I36" s="315">
        <v>345</v>
      </c>
      <c r="J36" s="315">
        <v>1402</v>
      </c>
      <c r="K36" s="315">
        <v>1</v>
      </c>
      <c r="L36" s="315">
        <v>48</v>
      </c>
      <c r="M36" s="315">
        <v>97</v>
      </c>
      <c r="N36" s="315">
        <v>197</v>
      </c>
      <c r="O36" s="315">
        <v>698</v>
      </c>
      <c r="P36" s="315">
        <v>1385</v>
      </c>
      <c r="Q36" s="315">
        <v>2426</v>
      </c>
      <c r="R36" s="315">
        <v>2</v>
      </c>
      <c r="S36" s="315">
        <v>91</v>
      </c>
      <c r="T36" s="315">
        <v>154</v>
      </c>
      <c r="U36" s="315">
        <v>280</v>
      </c>
      <c r="V36" s="315">
        <v>1571</v>
      </c>
      <c r="W36" s="315">
        <v>1730</v>
      </c>
      <c r="X36" s="316">
        <v>3828</v>
      </c>
      <c r="Y36" s="312"/>
    </row>
    <row r="37" spans="2:25">
      <c r="B37" s="312"/>
      <c r="C37" s="314" t="s">
        <v>300</v>
      </c>
      <c r="D37" s="315">
        <v>0</v>
      </c>
      <c r="E37" s="315">
        <v>24</v>
      </c>
      <c r="F37" s="315">
        <v>63</v>
      </c>
      <c r="G37" s="315">
        <v>75</v>
      </c>
      <c r="H37" s="315">
        <v>365</v>
      </c>
      <c r="I37" s="315">
        <v>50</v>
      </c>
      <c r="J37" s="315">
        <v>577</v>
      </c>
      <c r="K37" s="315">
        <v>0</v>
      </c>
      <c r="L37" s="315">
        <v>30</v>
      </c>
      <c r="M37" s="315">
        <v>64</v>
      </c>
      <c r="N37" s="315">
        <v>99</v>
      </c>
      <c r="O37" s="315">
        <v>358</v>
      </c>
      <c r="P37" s="315">
        <v>260</v>
      </c>
      <c r="Q37" s="315">
        <v>811</v>
      </c>
      <c r="R37" s="315">
        <v>0</v>
      </c>
      <c r="S37" s="315">
        <v>54</v>
      </c>
      <c r="T37" s="315">
        <v>127</v>
      </c>
      <c r="U37" s="315">
        <v>174</v>
      </c>
      <c r="V37" s="315">
        <v>723</v>
      </c>
      <c r="W37" s="315">
        <v>310</v>
      </c>
      <c r="X37" s="316">
        <v>1388</v>
      </c>
      <c r="Y37" s="312"/>
    </row>
    <row r="38" spans="2:25">
      <c r="B38" s="312"/>
      <c r="C38" s="314" t="s">
        <v>304</v>
      </c>
      <c r="D38" s="315">
        <v>6</v>
      </c>
      <c r="E38" s="315">
        <v>98</v>
      </c>
      <c r="F38" s="315">
        <v>177</v>
      </c>
      <c r="G38" s="315">
        <v>408</v>
      </c>
      <c r="H38" s="315">
        <v>2600</v>
      </c>
      <c r="I38" s="315">
        <v>778</v>
      </c>
      <c r="J38" s="315">
        <v>4067</v>
      </c>
      <c r="K38" s="315">
        <v>6</v>
      </c>
      <c r="L38" s="315">
        <v>258</v>
      </c>
      <c r="M38" s="315">
        <v>450</v>
      </c>
      <c r="N38" s="315">
        <v>627</v>
      </c>
      <c r="O38" s="315">
        <v>2321</v>
      </c>
      <c r="P38" s="315">
        <v>2521</v>
      </c>
      <c r="Q38" s="315">
        <v>6183</v>
      </c>
      <c r="R38" s="315">
        <v>12</v>
      </c>
      <c r="S38" s="315">
        <v>356</v>
      </c>
      <c r="T38" s="315">
        <v>627</v>
      </c>
      <c r="U38" s="315">
        <v>1035</v>
      </c>
      <c r="V38" s="315">
        <v>4921</v>
      </c>
      <c r="W38" s="315">
        <v>3299</v>
      </c>
      <c r="X38" s="316">
        <v>10250</v>
      </c>
      <c r="Y38" s="312"/>
    </row>
    <row r="39" spans="2:25">
      <c r="B39" s="312"/>
      <c r="C39" s="314" t="s">
        <v>306</v>
      </c>
      <c r="D39" s="315">
        <v>2</v>
      </c>
      <c r="E39" s="315">
        <v>31</v>
      </c>
      <c r="F39" s="315">
        <v>36</v>
      </c>
      <c r="G39" s="315">
        <v>69</v>
      </c>
      <c r="H39" s="315">
        <v>227</v>
      </c>
      <c r="I39" s="315">
        <v>45</v>
      </c>
      <c r="J39" s="315">
        <v>410</v>
      </c>
      <c r="K39" s="315">
        <v>1</v>
      </c>
      <c r="L39" s="315">
        <v>99</v>
      </c>
      <c r="M39" s="315">
        <v>118</v>
      </c>
      <c r="N39" s="315">
        <v>233</v>
      </c>
      <c r="O39" s="315">
        <v>220</v>
      </c>
      <c r="P39" s="315">
        <v>105</v>
      </c>
      <c r="Q39" s="315">
        <v>776</v>
      </c>
      <c r="R39" s="315">
        <v>3</v>
      </c>
      <c r="S39" s="315">
        <v>130</v>
      </c>
      <c r="T39" s="315">
        <v>154</v>
      </c>
      <c r="U39" s="315">
        <v>302</v>
      </c>
      <c r="V39" s="315">
        <v>447</v>
      </c>
      <c r="W39" s="315">
        <v>150</v>
      </c>
      <c r="X39" s="316">
        <v>1186</v>
      </c>
      <c r="Y39" s="312"/>
    </row>
    <row r="40" spans="2:25">
      <c r="B40" s="317"/>
      <c r="C40" s="319" t="s">
        <v>562</v>
      </c>
      <c r="D40" s="336">
        <f>SUM(D10:D39)</f>
        <v>358</v>
      </c>
      <c r="E40" s="336">
        <f t="shared" ref="E40:X40" si="0">SUM(E10:E39)</f>
        <v>1182</v>
      </c>
      <c r="F40" s="336">
        <f t="shared" si="0"/>
        <v>1780</v>
      </c>
      <c r="G40" s="336">
        <f t="shared" si="0"/>
        <v>3713</v>
      </c>
      <c r="H40" s="336">
        <f t="shared" si="0"/>
        <v>18307</v>
      </c>
      <c r="I40" s="336">
        <f t="shared" si="0"/>
        <v>8068</v>
      </c>
      <c r="J40" s="336">
        <f t="shared" si="0"/>
        <v>33408</v>
      </c>
      <c r="K40" s="336">
        <f t="shared" si="0"/>
        <v>376</v>
      </c>
      <c r="L40" s="336">
        <f t="shared" si="0"/>
        <v>2083</v>
      </c>
      <c r="M40" s="336">
        <f t="shared" si="0"/>
        <v>3463</v>
      </c>
      <c r="N40" s="336">
        <f t="shared" si="0"/>
        <v>6172</v>
      </c>
      <c r="O40" s="336">
        <f t="shared" si="0"/>
        <v>15554</v>
      </c>
      <c r="P40" s="336">
        <f t="shared" si="0"/>
        <v>23224</v>
      </c>
      <c r="Q40" s="336">
        <f t="shared" si="0"/>
        <v>50872</v>
      </c>
      <c r="R40" s="336">
        <f t="shared" si="0"/>
        <v>734</v>
      </c>
      <c r="S40" s="336">
        <f t="shared" si="0"/>
        <v>3265</v>
      </c>
      <c r="T40" s="336">
        <f t="shared" si="0"/>
        <v>5243</v>
      </c>
      <c r="U40" s="336">
        <f t="shared" si="0"/>
        <v>9885</v>
      </c>
      <c r="V40" s="336">
        <f t="shared" si="0"/>
        <v>33861</v>
      </c>
      <c r="W40" s="336">
        <f t="shared" si="0"/>
        <v>31292</v>
      </c>
      <c r="X40" s="337">
        <f t="shared" si="0"/>
        <v>84280</v>
      </c>
      <c r="Y40" s="317"/>
    </row>
    <row r="41" spans="2:25">
      <c r="B41" s="312"/>
      <c r="C41" s="320" t="s">
        <v>58</v>
      </c>
      <c r="D41" s="341">
        <v>98</v>
      </c>
      <c r="E41" s="315">
        <v>2310</v>
      </c>
      <c r="F41" s="315">
        <v>4441</v>
      </c>
      <c r="G41" s="315">
        <v>6991</v>
      </c>
      <c r="H41" s="315">
        <v>23312</v>
      </c>
      <c r="I41" s="315">
        <v>14525</v>
      </c>
      <c r="J41" s="315">
        <v>51677</v>
      </c>
      <c r="K41" s="315">
        <v>107</v>
      </c>
      <c r="L41" s="315">
        <v>2560</v>
      </c>
      <c r="M41" s="315">
        <v>5471</v>
      </c>
      <c r="N41" s="315">
        <v>9920</v>
      </c>
      <c r="O41" s="315">
        <v>26096</v>
      </c>
      <c r="P41" s="315">
        <v>35152</v>
      </c>
      <c r="Q41" s="315">
        <v>79306</v>
      </c>
      <c r="R41" s="315">
        <v>205</v>
      </c>
      <c r="S41" s="315">
        <v>4870</v>
      </c>
      <c r="T41" s="315">
        <v>9912</v>
      </c>
      <c r="U41" s="315">
        <v>16911</v>
      </c>
      <c r="V41" s="315">
        <v>49408</v>
      </c>
      <c r="W41" s="315">
        <v>49677</v>
      </c>
      <c r="X41" s="316">
        <v>130983</v>
      </c>
      <c r="Y41" s="318"/>
    </row>
    <row r="42" spans="2:25" ht="13.5" thickBot="1">
      <c r="C42" s="321" t="s">
        <v>309</v>
      </c>
      <c r="D42" s="338">
        <v>456</v>
      </c>
      <c r="E42" s="339">
        <v>3492</v>
      </c>
      <c r="F42" s="339">
        <v>6221</v>
      </c>
      <c r="G42" s="339">
        <v>10704</v>
      </c>
      <c r="H42" s="339">
        <v>41619</v>
      </c>
      <c r="I42" s="339">
        <v>22593</v>
      </c>
      <c r="J42" s="339">
        <v>85085</v>
      </c>
      <c r="K42" s="339">
        <v>483</v>
      </c>
      <c r="L42" s="339">
        <v>4643</v>
      </c>
      <c r="M42" s="339">
        <v>8934</v>
      </c>
      <c r="N42" s="339">
        <v>16092</v>
      </c>
      <c r="O42" s="339">
        <v>41650</v>
      </c>
      <c r="P42" s="339">
        <v>58376</v>
      </c>
      <c r="Q42" s="339">
        <v>130178</v>
      </c>
      <c r="R42" s="339">
        <v>939</v>
      </c>
      <c r="S42" s="339">
        <v>8135</v>
      </c>
      <c r="T42" s="339">
        <v>15155</v>
      </c>
      <c r="U42" s="339">
        <v>26796</v>
      </c>
      <c r="V42" s="339">
        <v>83269</v>
      </c>
      <c r="W42" s="339">
        <v>80969</v>
      </c>
      <c r="X42" s="340">
        <v>215263</v>
      </c>
    </row>
    <row r="45" spans="2:25" ht="12.75" customHeight="1">
      <c r="B45" s="371" t="s">
        <v>43</v>
      </c>
      <c r="C45" s="371"/>
      <c r="D45" s="371"/>
      <c r="E45" s="371"/>
      <c r="F45" s="371"/>
      <c r="G45" s="371"/>
      <c r="H45" s="371"/>
      <c r="I45" s="371"/>
      <c r="J45" s="371"/>
      <c r="K45" s="371"/>
      <c r="L45" s="371"/>
      <c r="M45" s="371"/>
      <c r="N45" s="371"/>
      <c r="O45" s="371"/>
      <c r="P45" s="371"/>
      <c r="Q45" s="371"/>
      <c r="R45" s="371"/>
      <c r="S45" s="371"/>
      <c r="T45" s="371"/>
      <c r="U45" s="371"/>
      <c r="V45" s="371"/>
      <c r="W45" s="371"/>
      <c r="X45" s="371"/>
    </row>
    <row r="46" spans="2:25" ht="15" customHeight="1" thickBot="1">
      <c r="C46" s="360" t="s">
        <v>56</v>
      </c>
      <c r="D46" s="360"/>
      <c r="E46" s="360"/>
      <c r="F46" s="360"/>
      <c r="G46" s="360"/>
      <c r="H46" s="360"/>
      <c r="I46" s="360"/>
      <c r="J46" s="360"/>
      <c r="K46" s="360"/>
      <c r="L46" s="360"/>
      <c r="M46" s="360"/>
      <c r="N46" s="360"/>
      <c r="O46" s="360"/>
      <c r="P46" s="360"/>
      <c r="Q46" s="360"/>
      <c r="R46" s="360"/>
      <c r="S46" s="360"/>
      <c r="T46" s="360"/>
      <c r="U46" s="360"/>
      <c r="V46" s="360"/>
      <c r="W46" s="360"/>
      <c r="X46" s="282"/>
    </row>
    <row r="47" spans="2:25" ht="15.95" customHeight="1">
      <c r="B47" s="354" t="s">
        <v>21</v>
      </c>
      <c r="C47" s="356" t="s">
        <v>559</v>
      </c>
      <c r="D47" s="356" t="s">
        <v>560</v>
      </c>
      <c r="E47" s="356"/>
      <c r="F47" s="356"/>
      <c r="G47" s="356"/>
      <c r="H47" s="356"/>
      <c r="I47" s="356"/>
      <c r="J47" s="356"/>
      <c r="K47" s="358" t="s">
        <v>561</v>
      </c>
      <c r="L47" s="358"/>
      <c r="M47" s="358"/>
      <c r="N47" s="358"/>
      <c r="O47" s="358"/>
      <c r="P47" s="358"/>
      <c r="Q47" s="358"/>
      <c r="R47" s="358" t="s">
        <v>562</v>
      </c>
      <c r="S47" s="358"/>
      <c r="T47" s="358"/>
      <c r="U47" s="358"/>
      <c r="V47" s="358"/>
      <c r="W47" s="358"/>
      <c r="X47" s="361"/>
    </row>
    <row r="48" spans="2:25">
      <c r="B48" s="355"/>
      <c r="C48" s="357"/>
      <c r="D48" s="357"/>
      <c r="E48" s="357"/>
      <c r="F48" s="357"/>
      <c r="G48" s="357"/>
      <c r="H48" s="357"/>
      <c r="I48" s="357"/>
      <c r="J48" s="357"/>
      <c r="K48" s="359"/>
      <c r="L48" s="359"/>
      <c r="M48" s="359"/>
      <c r="N48" s="359"/>
      <c r="O48" s="359"/>
      <c r="P48" s="359"/>
      <c r="Q48" s="359"/>
      <c r="R48" s="359"/>
      <c r="S48" s="359"/>
      <c r="T48" s="359"/>
      <c r="U48" s="359"/>
      <c r="V48" s="359"/>
      <c r="W48" s="359"/>
      <c r="X48" s="362"/>
    </row>
    <row r="49" spans="2:24" ht="15.95" customHeight="1">
      <c r="B49" s="355"/>
      <c r="C49" s="357"/>
      <c r="D49" s="352" t="s">
        <v>249</v>
      </c>
      <c r="E49" s="352" t="s">
        <v>250</v>
      </c>
      <c r="F49" s="352" t="s">
        <v>251</v>
      </c>
      <c r="G49" s="352" t="s">
        <v>252</v>
      </c>
      <c r="H49" s="352" t="s">
        <v>253</v>
      </c>
      <c r="I49" s="352" t="s">
        <v>254</v>
      </c>
      <c r="J49" s="352" t="s">
        <v>255</v>
      </c>
      <c r="K49" s="352" t="s">
        <v>249</v>
      </c>
      <c r="L49" s="352" t="s">
        <v>256</v>
      </c>
      <c r="M49" s="352" t="s">
        <v>251</v>
      </c>
      <c r="N49" s="352" t="s">
        <v>252</v>
      </c>
      <c r="O49" s="352" t="s">
        <v>257</v>
      </c>
      <c r="P49" s="352" t="s">
        <v>254</v>
      </c>
      <c r="Q49" s="352" t="s">
        <v>255</v>
      </c>
      <c r="R49" s="352" t="s">
        <v>249</v>
      </c>
      <c r="S49" s="352" t="s">
        <v>256</v>
      </c>
      <c r="T49" s="352" t="s">
        <v>258</v>
      </c>
      <c r="U49" s="352" t="s">
        <v>252</v>
      </c>
      <c r="V49" s="352" t="s">
        <v>259</v>
      </c>
      <c r="W49" s="352" t="s">
        <v>254</v>
      </c>
      <c r="X49" s="353" t="s">
        <v>260</v>
      </c>
    </row>
    <row r="50" spans="2:24" ht="17.100000000000001" customHeight="1">
      <c r="B50" s="355"/>
      <c r="C50" s="357"/>
      <c r="D50" s="352"/>
      <c r="E50" s="352"/>
      <c r="F50" s="352"/>
      <c r="G50" s="352"/>
      <c r="H50" s="352"/>
      <c r="I50" s="352"/>
      <c r="J50" s="352"/>
      <c r="K50" s="352"/>
      <c r="L50" s="352"/>
      <c r="M50" s="352"/>
      <c r="N50" s="352"/>
      <c r="O50" s="352"/>
      <c r="P50" s="352"/>
      <c r="Q50" s="352"/>
      <c r="R50" s="352"/>
      <c r="S50" s="352"/>
      <c r="T50" s="352"/>
      <c r="U50" s="352"/>
      <c r="V50" s="352"/>
      <c r="W50" s="352"/>
      <c r="X50" s="353"/>
    </row>
    <row r="51" spans="2:24">
      <c r="B51" s="355"/>
      <c r="C51" s="357"/>
      <c r="D51" s="352"/>
      <c r="E51" s="352"/>
      <c r="F51" s="352"/>
      <c r="G51" s="352"/>
      <c r="H51" s="352"/>
      <c r="I51" s="352"/>
      <c r="J51" s="352"/>
      <c r="K51" s="352"/>
      <c r="L51" s="352"/>
      <c r="M51" s="352"/>
      <c r="N51" s="352"/>
      <c r="O51" s="352"/>
      <c r="P51" s="352"/>
      <c r="Q51" s="352"/>
      <c r="R51" s="352"/>
      <c r="S51" s="352"/>
      <c r="T51" s="352"/>
      <c r="U51" s="352"/>
      <c r="V51" s="352"/>
      <c r="W51" s="352"/>
      <c r="X51" s="353"/>
    </row>
    <row r="52" spans="2:24">
      <c r="B52" s="355"/>
      <c r="C52" s="357"/>
      <c r="D52" s="352"/>
      <c r="E52" s="352"/>
      <c r="F52" s="352"/>
      <c r="G52" s="352"/>
      <c r="H52" s="352"/>
      <c r="I52" s="352"/>
      <c r="J52" s="352"/>
      <c r="K52" s="352"/>
      <c r="L52" s="352"/>
      <c r="M52" s="352"/>
      <c r="N52" s="352"/>
      <c r="O52" s="352"/>
      <c r="P52" s="352"/>
      <c r="Q52" s="352"/>
      <c r="R52" s="352"/>
      <c r="S52" s="352"/>
      <c r="T52" s="352"/>
      <c r="U52" s="352"/>
      <c r="V52" s="352"/>
      <c r="W52" s="352"/>
      <c r="X52" s="353"/>
    </row>
    <row r="53" spans="2:24">
      <c r="B53" s="355"/>
      <c r="C53" s="357"/>
      <c r="D53" s="352"/>
      <c r="E53" s="352"/>
      <c r="F53" s="352"/>
      <c r="G53" s="352"/>
      <c r="H53" s="352"/>
      <c r="I53" s="352"/>
      <c r="J53" s="352"/>
      <c r="K53" s="352"/>
      <c r="L53" s="352"/>
      <c r="M53" s="352"/>
      <c r="N53" s="352"/>
      <c r="O53" s="352"/>
      <c r="P53" s="352"/>
      <c r="Q53" s="352"/>
      <c r="R53" s="352"/>
      <c r="S53" s="352"/>
      <c r="T53" s="352"/>
      <c r="U53" s="352"/>
      <c r="V53" s="352"/>
      <c r="W53" s="352"/>
      <c r="X53" s="353"/>
    </row>
    <row r="54" spans="2:24" ht="15" customHeight="1">
      <c r="B54" s="284" t="s">
        <v>262</v>
      </c>
      <c r="C54" s="285" t="s">
        <v>262</v>
      </c>
      <c r="D54" s="286">
        <f>D115+D176+D239+D303</f>
        <v>11</v>
      </c>
      <c r="E54" s="286">
        <f t="shared" ref="E54:X54" si="1">E115+E176+E239+E303</f>
        <v>93</v>
      </c>
      <c r="F54" s="286">
        <f t="shared" si="1"/>
        <v>83</v>
      </c>
      <c r="G54" s="286">
        <f t="shared" si="1"/>
        <v>163</v>
      </c>
      <c r="H54" s="286">
        <f t="shared" si="1"/>
        <v>673</v>
      </c>
      <c r="I54" s="286">
        <f t="shared" si="1"/>
        <v>374</v>
      </c>
      <c r="J54" s="286">
        <f t="shared" si="1"/>
        <v>1397</v>
      </c>
      <c r="K54" s="286">
        <f t="shared" si="1"/>
        <v>6</v>
      </c>
      <c r="L54" s="286">
        <f t="shared" si="1"/>
        <v>209</v>
      </c>
      <c r="M54" s="286">
        <f t="shared" si="1"/>
        <v>214</v>
      </c>
      <c r="N54" s="286">
        <f t="shared" si="1"/>
        <v>356</v>
      </c>
      <c r="O54" s="286">
        <f t="shared" si="1"/>
        <v>659</v>
      </c>
      <c r="P54" s="286">
        <f t="shared" si="1"/>
        <v>1248</v>
      </c>
      <c r="Q54" s="286">
        <f t="shared" si="1"/>
        <v>2692</v>
      </c>
      <c r="R54" s="286">
        <f t="shared" si="1"/>
        <v>17</v>
      </c>
      <c r="S54" s="286">
        <f t="shared" si="1"/>
        <v>302</v>
      </c>
      <c r="T54" s="286">
        <f t="shared" si="1"/>
        <v>297</v>
      </c>
      <c r="U54" s="286">
        <f t="shared" si="1"/>
        <v>519</v>
      </c>
      <c r="V54" s="286">
        <f t="shared" si="1"/>
        <v>1332</v>
      </c>
      <c r="W54" s="286">
        <f t="shared" si="1"/>
        <v>1622</v>
      </c>
      <c r="X54" s="287">
        <f t="shared" si="1"/>
        <v>4089</v>
      </c>
    </row>
    <row r="55" spans="2:24" ht="20.25" customHeight="1">
      <c r="B55" s="284" t="s">
        <v>544</v>
      </c>
      <c r="C55" s="285" t="s">
        <v>276</v>
      </c>
      <c r="D55" s="286">
        <f t="shared" ref="D55:X67" si="2">D116+D177+D240+D304</f>
        <v>2</v>
      </c>
      <c r="E55" s="286">
        <f t="shared" si="2"/>
        <v>11</v>
      </c>
      <c r="F55" s="286">
        <f t="shared" si="2"/>
        <v>21</v>
      </c>
      <c r="G55" s="286">
        <f t="shared" si="2"/>
        <v>40</v>
      </c>
      <c r="H55" s="286">
        <f t="shared" si="2"/>
        <v>138</v>
      </c>
      <c r="I55" s="286">
        <f t="shared" si="2"/>
        <v>73</v>
      </c>
      <c r="J55" s="286">
        <f t="shared" si="2"/>
        <v>285</v>
      </c>
      <c r="K55" s="286">
        <f t="shared" si="2"/>
        <v>0</v>
      </c>
      <c r="L55" s="286">
        <f t="shared" si="2"/>
        <v>25</v>
      </c>
      <c r="M55" s="286">
        <f t="shared" si="2"/>
        <v>45</v>
      </c>
      <c r="N55" s="286">
        <f t="shared" si="2"/>
        <v>73</v>
      </c>
      <c r="O55" s="286">
        <f t="shared" si="2"/>
        <v>131</v>
      </c>
      <c r="P55" s="286">
        <f t="shared" si="2"/>
        <v>182</v>
      </c>
      <c r="Q55" s="286">
        <f t="shared" si="2"/>
        <v>456</v>
      </c>
      <c r="R55" s="286">
        <f t="shared" si="2"/>
        <v>2</v>
      </c>
      <c r="S55" s="286">
        <f t="shared" si="2"/>
        <v>36</v>
      </c>
      <c r="T55" s="286">
        <f t="shared" si="2"/>
        <v>66</v>
      </c>
      <c r="U55" s="286">
        <f t="shared" si="2"/>
        <v>113</v>
      </c>
      <c r="V55" s="286">
        <f t="shared" si="2"/>
        <v>269</v>
      </c>
      <c r="W55" s="286">
        <f t="shared" si="2"/>
        <v>255</v>
      </c>
      <c r="X55" s="287">
        <f t="shared" si="2"/>
        <v>741</v>
      </c>
    </row>
    <row r="56" spans="2:24" ht="15.95" customHeight="1">
      <c r="B56" s="284" t="s">
        <v>544</v>
      </c>
      <c r="C56" s="285" t="s">
        <v>285</v>
      </c>
      <c r="D56" s="286">
        <f t="shared" si="2"/>
        <v>0</v>
      </c>
      <c r="E56" s="286">
        <f t="shared" si="2"/>
        <v>7</v>
      </c>
      <c r="F56" s="286">
        <f t="shared" si="2"/>
        <v>31</v>
      </c>
      <c r="G56" s="286">
        <f t="shared" si="2"/>
        <v>69</v>
      </c>
      <c r="H56" s="286">
        <f t="shared" si="2"/>
        <v>54</v>
      </c>
      <c r="I56" s="286">
        <f t="shared" si="2"/>
        <v>53</v>
      </c>
      <c r="J56" s="286">
        <f t="shared" si="2"/>
        <v>214</v>
      </c>
      <c r="K56" s="286">
        <f t="shared" si="2"/>
        <v>0</v>
      </c>
      <c r="L56" s="286">
        <f t="shared" si="2"/>
        <v>25</v>
      </c>
      <c r="M56" s="286">
        <f t="shared" si="2"/>
        <v>49</v>
      </c>
      <c r="N56" s="286">
        <f t="shared" si="2"/>
        <v>75</v>
      </c>
      <c r="O56" s="286">
        <f t="shared" si="2"/>
        <v>79</v>
      </c>
      <c r="P56" s="286">
        <f t="shared" si="2"/>
        <v>82</v>
      </c>
      <c r="Q56" s="286">
        <f t="shared" si="2"/>
        <v>310</v>
      </c>
      <c r="R56" s="286">
        <f t="shared" si="2"/>
        <v>0</v>
      </c>
      <c r="S56" s="286">
        <f t="shared" si="2"/>
        <v>32</v>
      </c>
      <c r="T56" s="286">
        <f t="shared" si="2"/>
        <v>80</v>
      </c>
      <c r="U56" s="286">
        <f t="shared" si="2"/>
        <v>144</v>
      </c>
      <c r="V56" s="286">
        <f t="shared" si="2"/>
        <v>133</v>
      </c>
      <c r="W56" s="286">
        <f t="shared" si="2"/>
        <v>135</v>
      </c>
      <c r="X56" s="287">
        <f t="shared" si="2"/>
        <v>524</v>
      </c>
    </row>
    <row r="57" spans="2:24" ht="15.95" customHeight="1">
      <c r="B57" s="284" t="s">
        <v>544</v>
      </c>
      <c r="C57" s="285" t="s">
        <v>299</v>
      </c>
      <c r="D57" s="286">
        <f t="shared" si="2"/>
        <v>6</v>
      </c>
      <c r="E57" s="286">
        <f t="shared" si="2"/>
        <v>19</v>
      </c>
      <c r="F57" s="286">
        <f t="shared" si="2"/>
        <v>29</v>
      </c>
      <c r="G57" s="286">
        <f t="shared" si="2"/>
        <v>73</v>
      </c>
      <c r="H57" s="286">
        <f t="shared" si="2"/>
        <v>274</v>
      </c>
      <c r="I57" s="286">
        <f t="shared" si="2"/>
        <v>372</v>
      </c>
      <c r="J57" s="286">
        <f t="shared" si="2"/>
        <v>773</v>
      </c>
      <c r="K57" s="286">
        <f t="shared" si="2"/>
        <v>5</v>
      </c>
      <c r="L57" s="286">
        <f t="shared" si="2"/>
        <v>23</v>
      </c>
      <c r="M57" s="286">
        <f t="shared" si="2"/>
        <v>43</v>
      </c>
      <c r="N57" s="286">
        <f t="shared" si="2"/>
        <v>120</v>
      </c>
      <c r="O57" s="286">
        <f t="shared" si="2"/>
        <v>218</v>
      </c>
      <c r="P57" s="286">
        <f t="shared" si="2"/>
        <v>796</v>
      </c>
      <c r="Q57" s="286">
        <f t="shared" si="2"/>
        <v>1205</v>
      </c>
      <c r="R57" s="286">
        <f t="shared" si="2"/>
        <v>11</v>
      </c>
      <c r="S57" s="286">
        <f t="shared" si="2"/>
        <v>42</v>
      </c>
      <c r="T57" s="286">
        <f t="shared" si="2"/>
        <v>72</v>
      </c>
      <c r="U57" s="286">
        <f t="shared" si="2"/>
        <v>193</v>
      </c>
      <c r="V57" s="286">
        <f t="shared" si="2"/>
        <v>492</v>
      </c>
      <c r="W57" s="286">
        <f t="shared" si="2"/>
        <v>1168</v>
      </c>
      <c r="X57" s="287">
        <f t="shared" si="2"/>
        <v>1978</v>
      </c>
    </row>
    <row r="58" spans="2:24" ht="24">
      <c r="B58" s="284" t="s">
        <v>545</v>
      </c>
      <c r="C58" s="285" t="s">
        <v>282</v>
      </c>
      <c r="D58" s="286">
        <f t="shared" si="2"/>
        <v>1</v>
      </c>
      <c r="E58" s="286">
        <f t="shared" si="2"/>
        <v>52</v>
      </c>
      <c r="F58" s="286">
        <f t="shared" si="2"/>
        <v>42</v>
      </c>
      <c r="G58" s="286">
        <f t="shared" si="2"/>
        <v>110</v>
      </c>
      <c r="H58" s="286">
        <f t="shared" si="2"/>
        <v>214</v>
      </c>
      <c r="I58" s="286">
        <f t="shared" si="2"/>
        <v>102</v>
      </c>
      <c r="J58" s="286">
        <f t="shared" si="2"/>
        <v>521</v>
      </c>
      <c r="K58" s="286">
        <f t="shared" si="2"/>
        <v>4</v>
      </c>
      <c r="L58" s="286">
        <f t="shared" si="2"/>
        <v>95</v>
      </c>
      <c r="M58" s="286">
        <f t="shared" si="2"/>
        <v>124</v>
      </c>
      <c r="N58" s="286">
        <f t="shared" si="2"/>
        <v>245</v>
      </c>
      <c r="O58" s="286">
        <f t="shared" si="2"/>
        <v>344</v>
      </c>
      <c r="P58" s="286">
        <f t="shared" si="2"/>
        <v>345</v>
      </c>
      <c r="Q58" s="286">
        <f t="shared" si="2"/>
        <v>1157</v>
      </c>
      <c r="R58" s="286">
        <f t="shared" si="2"/>
        <v>5</v>
      </c>
      <c r="S58" s="286">
        <f t="shared" si="2"/>
        <v>147</v>
      </c>
      <c r="T58" s="286">
        <f t="shared" si="2"/>
        <v>166</v>
      </c>
      <c r="U58" s="286">
        <f t="shared" si="2"/>
        <v>355</v>
      </c>
      <c r="V58" s="286">
        <f t="shared" si="2"/>
        <v>558</v>
      </c>
      <c r="W58" s="286">
        <f t="shared" si="2"/>
        <v>447</v>
      </c>
      <c r="X58" s="287">
        <f t="shared" si="2"/>
        <v>1678</v>
      </c>
    </row>
    <row r="59" spans="2:24" ht="15.95" customHeight="1">
      <c r="B59" s="284" t="s">
        <v>263</v>
      </c>
      <c r="C59" s="285" t="s">
        <v>263</v>
      </c>
      <c r="D59" s="286">
        <f t="shared" si="2"/>
        <v>1</v>
      </c>
      <c r="E59" s="286">
        <f t="shared" si="2"/>
        <v>17</v>
      </c>
      <c r="F59" s="286">
        <f t="shared" si="2"/>
        <v>36</v>
      </c>
      <c r="G59" s="286">
        <f t="shared" si="2"/>
        <v>55</v>
      </c>
      <c r="H59" s="286">
        <f t="shared" si="2"/>
        <v>160</v>
      </c>
      <c r="I59" s="286">
        <f t="shared" si="2"/>
        <v>105</v>
      </c>
      <c r="J59" s="286">
        <f t="shared" si="2"/>
        <v>374</v>
      </c>
      <c r="K59" s="286">
        <f t="shared" si="2"/>
        <v>4</v>
      </c>
      <c r="L59" s="286">
        <f t="shared" si="2"/>
        <v>37</v>
      </c>
      <c r="M59" s="286">
        <f t="shared" si="2"/>
        <v>63</v>
      </c>
      <c r="N59" s="286">
        <f t="shared" si="2"/>
        <v>91</v>
      </c>
      <c r="O59" s="286">
        <f t="shared" si="2"/>
        <v>166</v>
      </c>
      <c r="P59" s="286">
        <f t="shared" si="2"/>
        <v>240</v>
      </c>
      <c r="Q59" s="286">
        <f t="shared" si="2"/>
        <v>601</v>
      </c>
      <c r="R59" s="286">
        <f t="shared" si="2"/>
        <v>5</v>
      </c>
      <c r="S59" s="286">
        <f t="shared" si="2"/>
        <v>54</v>
      </c>
      <c r="T59" s="286">
        <f t="shared" si="2"/>
        <v>99</v>
      </c>
      <c r="U59" s="286">
        <f t="shared" si="2"/>
        <v>146</v>
      </c>
      <c r="V59" s="286">
        <f t="shared" si="2"/>
        <v>326</v>
      </c>
      <c r="W59" s="286">
        <f t="shared" si="2"/>
        <v>345</v>
      </c>
      <c r="X59" s="287">
        <f t="shared" si="2"/>
        <v>975</v>
      </c>
    </row>
    <row r="60" spans="2:24">
      <c r="B60" s="284" t="s">
        <v>546</v>
      </c>
      <c r="C60" s="285" t="s">
        <v>303</v>
      </c>
      <c r="D60" s="286">
        <f t="shared" si="2"/>
        <v>0</v>
      </c>
      <c r="E60" s="286">
        <f t="shared" si="2"/>
        <v>10</v>
      </c>
      <c r="F60" s="286">
        <f t="shared" si="2"/>
        <v>18</v>
      </c>
      <c r="G60" s="286">
        <f t="shared" si="2"/>
        <v>57</v>
      </c>
      <c r="H60" s="286">
        <f t="shared" si="2"/>
        <v>243</v>
      </c>
      <c r="I60" s="286">
        <f t="shared" si="2"/>
        <v>39</v>
      </c>
      <c r="J60" s="286">
        <f t="shared" si="2"/>
        <v>367</v>
      </c>
      <c r="K60" s="286">
        <f t="shared" si="2"/>
        <v>0</v>
      </c>
      <c r="L60" s="286">
        <f t="shared" si="2"/>
        <v>11</v>
      </c>
      <c r="M60" s="286">
        <f t="shared" si="2"/>
        <v>34</v>
      </c>
      <c r="N60" s="286">
        <f t="shared" si="2"/>
        <v>57</v>
      </c>
      <c r="O60" s="286">
        <f t="shared" si="2"/>
        <v>217</v>
      </c>
      <c r="P60" s="286">
        <f t="shared" si="2"/>
        <v>123</v>
      </c>
      <c r="Q60" s="286">
        <f t="shared" si="2"/>
        <v>442</v>
      </c>
      <c r="R60" s="286">
        <f t="shared" si="2"/>
        <v>0</v>
      </c>
      <c r="S60" s="286">
        <f t="shared" si="2"/>
        <v>21</v>
      </c>
      <c r="T60" s="286">
        <f t="shared" si="2"/>
        <v>52</v>
      </c>
      <c r="U60" s="286">
        <f t="shared" si="2"/>
        <v>114</v>
      </c>
      <c r="V60" s="286">
        <f t="shared" si="2"/>
        <v>460</v>
      </c>
      <c r="W60" s="286">
        <f t="shared" si="2"/>
        <v>162</v>
      </c>
      <c r="X60" s="287">
        <f t="shared" si="2"/>
        <v>809</v>
      </c>
    </row>
    <row r="61" spans="2:24">
      <c r="B61" s="284" t="s">
        <v>274</v>
      </c>
      <c r="C61" s="285" t="s">
        <v>267</v>
      </c>
      <c r="D61" s="286">
        <f t="shared" si="2"/>
        <v>1</v>
      </c>
      <c r="E61" s="286">
        <f t="shared" si="2"/>
        <v>28</v>
      </c>
      <c r="F61" s="286">
        <f t="shared" si="2"/>
        <v>43</v>
      </c>
      <c r="G61" s="286">
        <f t="shared" si="2"/>
        <v>106</v>
      </c>
      <c r="H61" s="286">
        <f t="shared" si="2"/>
        <v>353</v>
      </c>
      <c r="I61" s="286">
        <f t="shared" si="2"/>
        <v>227</v>
      </c>
      <c r="J61" s="286">
        <f t="shared" si="2"/>
        <v>758</v>
      </c>
      <c r="K61" s="286">
        <f t="shared" si="2"/>
        <v>0</v>
      </c>
      <c r="L61" s="286">
        <f t="shared" si="2"/>
        <v>9</v>
      </c>
      <c r="M61" s="286">
        <f t="shared" si="2"/>
        <v>16</v>
      </c>
      <c r="N61" s="286">
        <f t="shared" si="2"/>
        <v>58</v>
      </c>
      <c r="O61" s="286">
        <f t="shared" si="2"/>
        <v>200</v>
      </c>
      <c r="P61" s="286">
        <f t="shared" si="2"/>
        <v>365</v>
      </c>
      <c r="Q61" s="286">
        <f t="shared" si="2"/>
        <v>648</v>
      </c>
      <c r="R61" s="286">
        <f t="shared" si="2"/>
        <v>1</v>
      </c>
      <c r="S61" s="286">
        <f t="shared" si="2"/>
        <v>37</v>
      </c>
      <c r="T61" s="286">
        <f t="shared" si="2"/>
        <v>59</v>
      </c>
      <c r="U61" s="286">
        <f t="shared" si="2"/>
        <v>164</v>
      </c>
      <c r="V61" s="286">
        <f t="shared" si="2"/>
        <v>553</v>
      </c>
      <c r="W61" s="286">
        <f t="shared" si="2"/>
        <v>592</v>
      </c>
      <c r="X61" s="287">
        <f t="shared" si="2"/>
        <v>1406</v>
      </c>
    </row>
    <row r="62" spans="2:24">
      <c r="B62" s="284" t="s">
        <v>274</v>
      </c>
      <c r="C62" s="285" t="s">
        <v>274</v>
      </c>
      <c r="D62" s="286">
        <f t="shared" si="2"/>
        <v>1</v>
      </c>
      <c r="E62" s="286">
        <f t="shared" si="2"/>
        <v>7</v>
      </c>
      <c r="F62" s="286">
        <f t="shared" si="2"/>
        <v>27</v>
      </c>
      <c r="G62" s="286">
        <f t="shared" si="2"/>
        <v>102</v>
      </c>
      <c r="H62" s="286">
        <f t="shared" si="2"/>
        <v>384</v>
      </c>
      <c r="I62" s="286">
        <f t="shared" si="2"/>
        <v>381</v>
      </c>
      <c r="J62" s="286">
        <f t="shared" si="2"/>
        <v>902</v>
      </c>
      <c r="K62" s="286">
        <f t="shared" si="2"/>
        <v>3</v>
      </c>
      <c r="L62" s="286">
        <f t="shared" si="2"/>
        <v>15</v>
      </c>
      <c r="M62" s="286">
        <f t="shared" si="2"/>
        <v>19</v>
      </c>
      <c r="N62" s="286">
        <f t="shared" si="2"/>
        <v>49</v>
      </c>
      <c r="O62" s="286">
        <f t="shared" si="2"/>
        <v>237</v>
      </c>
      <c r="P62" s="286">
        <f t="shared" si="2"/>
        <v>989</v>
      </c>
      <c r="Q62" s="286">
        <f t="shared" si="2"/>
        <v>1312</v>
      </c>
      <c r="R62" s="286">
        <f t="shared" si="2"/>
        <v>4</v>
      </c>
      <c r="S62" s="286">
        <f t="shared" si="2"/>
        <v>22</v>
      </c>
      <c r="T62" s="286">
        <f t="shared" si="2"/>
        <v>46</v>
      </c>
      <c r="U62" s="286">
        <f t="shared" si="2"/>
        <v>151</v>
      </c>
      <c r="V62" s="286">
        <f t="shared" si="2"/>
        <v>621</v>
      </c>
      <c r="W62" s="286">
        <f t="shared" si="2"/>
        <v>1370</v>
      </c>
      <c r="X62" s="287">
        <f t="shared" si="2"/>
        <v>2214</v>
      </c>
    </row>
    <row r="63" spans="2:24">
      <c r="B63" s="284" t="s">
        <v>547</v>
      </c>
      <c r="C63" s="285" t="s">
        <v>295</v>
      </c>
      <c r="D63" s="286">
        <f t="shared" si="2"/>
        <v>1</v>
      </c>
      <c r="E63" s="286">
        <f t="shared" si="2"/>
        <v>15</v>
      </c>
      <c r="F63" s="286">
        <f t="shared" si="2"/>
        <v>13</v>
      </c>
      <c r="G63" s="286">
        <f t="shared" si="2"/>
        <v>41</v>
      </c>
      <c r="H63" s="286">
        <f t="shared" si="2"/>
        <v>553</v>
      </c>
      <c r="I63" s="286">
        <f t="shared" si="2"/>
        <v>189</v>
      </c>
      <c r="J63" s="286">
        <f t="shared" si="2"/>
        <v>812</v>
      </c>
      <c r="K63" s="286">
        <f t="shared" si="2"/>
        <v>0</v>
      </c>
      <c r="L63" s="286">
        <f t="shared" si="2"/>
        <v>8</v>
      </c>
      <c r="M63" s="286">
        <f t="shared" si="2"/>
        <v>10</v>
      </c>
      <c r="N63" s="286">
        <f t="shared" si="2"/>
        <v>45</v>
      </c>
      <c r="O63" s="286">
        <f t="shared" si="2"/>
        <v>271</v>
      </c>
      <c r="P63" s="286">
        <f t="shared" si="2"/>
        <v>616</v>
      </c>
      <c r="Q63" s="286">
        <f t="shared" si="2"/>
        <v>950</v>
      </c>
      <c r="R63" s="286">
        <f t="shared" si="2"/>
        <v>1</v>
      </c>
      <c r="S63" s="286">
        <f t="shared" si="2"/>
        <v>23</v>
      </c>
      <c r="T63" s="286">
        <f t="shared" si="2"/>
        <v>23</v>
      </c>
      <c r="U63" s="286">
        <f t="shared" si="2"/>
        <v>86</v>
      </c>
      <c r="V63" s="286">
        <f t="shared" si="2"/>
        <v>824</v>
      </c>
      <c r="W63" s="286">
        <f t="shared" si="2"/>
        <v>805</v>
      </c>
      <c r="X63" s="287">
        <f t="shared" si="2"/>
        <v>1762</v>
      </c>
    </row>
    <row r="64" spans="2:24">
      <c r="B64" s="284" t="s">
        <v>547</v>
      </c>
      <c r="C64" s="285" t="s">
        <v>302</v>
      </c>
      <c r="D64" s="286">
        <f t="shared" si="2"/>
        <v>0</v>
      </c>
      <c r="E64" s="286">
        <f t="shared" si="2"/>
        <v>19</v>
      </c>
      <c r="F64" s="286">
        <f t="shared" si="2"/>
        <v>16</v>
      </c>
      <c r="G64" s="286">
        <f t="shared" si="2"/>
        <v>61</v>
      </c>
      <c r="H64" s="286">
        <f t="shared" si="2"/>
        <v>548</v>
      </c>
      <c r="I64" s="286">
        <f t="shared" si="2"/>
        <v>232</v>
      </c>
      <c r="J64" s="286">
        <f t="shared" si="2"/>
        <v>876</v>
      </c>
      <c r="K64" s="286">
        <f t="shared" si="2"/>
        <v>2</v>
      </c>
      <c r="L64" s="286">
        <f t="shared" si="2"/>
        <v>4</v>
      </c>
      <c r="M64" s="286">
        <f t="shared" si="2"/>
        <v>12</v>
      </c>
      <c r="N64" s="286">
        <f t="shared" si="2"/>
        <v>43</v>
      </c>
      <c r="O64" s="286">
        <f t="shared" si="2"/>
        <v>324</v>
      </c>
      <c r="P64" s="286">
        <f t="shared" si="2"/>
        <v>689</v>
      </c>
      <c r="Q64" s="286">
        <f t="shared" si="2"/>
        <v>1074</v>
      </c>
      <c r="R64" s="286">
        <f t="shared" si="2"/>
        <v>2</v>
      </c>
      <c r="S64" s="286">
        <f t="shared" si="2"/>
        <v>23</v>
      </c>
      <c r="T64" s="286">
        <f t="shared" si="2"/>
        <v>28</v>
      </c>
      <c r="U64" s="286">
        <f t="shared" si="2"/>
        <v>104</v>
      </c>
      <c r="V64" s="286">
        <f t="shared" si="2"/>
        <v>872</v>
      </c>
      <c r="W64" s="286">
        <f t="shared" si="2"/>
        <v>921</v>
      </c>
      <c r="X64" s="287">
        <f t="shared" si="2"/>
        <v>1950</v>
      </c>
    </row>
    <row r="65" spans="2:24">
      <c r="B65" s="284" t="s">
        <v>547</v>
      </c>
      <c r="C65" s="285" t="s">
        <v>307</v>
      </c>
      <c r="D65" s="286">
        <f t="shared" si="2"/>
        <v>0</v>
      </c>
      <c r="E65" s="286">
        <f t="shared" si="2"/>
        <v>0</v>
      </c>
      <c r="F65" s="286">
        <f t="shared" si="2"/>
        <v>1</v>
      </c>
      <c r="G65" s="286">
        <f t="shared" si="2"/>
        <v>0</v>
      </c>
      <c r="H65" s="286">
        <f t="shared" si="2"/>
        <v>0</v>
      </c>
      <c r="I65" s="286">
        <f t="shared" si="2"/>
        <v>1</v>
      </c>
      <c r="J65" s="286">
        <f t="shared" si="2"/>
        <v>2</v>
      </c>
      <c r="K65" s="286">
        <f t="shared" si="2"/>
        <v>0</v>
      </c>
      <c r="L65" s="286">
        <f t="shared" si="2"/>
        <v>0</v>
      </c>
      <c r="M65" s="286">
        <f t="shared" si="2"/>
        <v>0</v>
      </c>
      <c r="N65" s="286">
        <f t="shared" si="2"/>
        <v>0</v>
      </c>
      <c r="O65" s="286">
        <f t="shared" si="2"/>
        <v>0</v>
      </c>
      <c r="P65" s="286">
        <f t="shared" si="2"/>
        <v>3</v>
      </c>
      <c r="Q65" s="286">
        <f t="shared" si="2"/>
        <v>3</v>
      </c>
      <c r="R65" s="286">
        <f t="shared" si="2"/>
        <v>0</v>
      </c>
      <c r="S65" s="286">
        <f t="shared" si="2"/>
        <v>0</v>
      </c>
      <c r="T65" s="286">
        <f t="shared" si="2"/>
        <v>1</v>
      </c>
      <c r="U65" s="286">
        <f t="shared" si="2"/>
        <v>0</v>
      </c>
      <c r="V65" s="286">
        <f t="shared" si="2"/>
        <v>0</v>
      </c>
      <c r="W65" s="286">
        <f t="shared" si="2"/>
        <v>4</v>
      </c>
      <c r="X65" s="287">
        <f t="shared" si="2"/>
        <v>5</v>
      </c>
    </row>
    <row r="66" spans="2:24">
      <c r="B66" s="284" t="s">
        <v>547</v>
      </c>
      <c r="C66" s="285" t="s">
        <v>57</v>
      </c>
      <c r="D66" s="286">
        <f t="shared" si="2"/>
        <v>0</v>
      </c>
      <c r="E66" s="286">
        <f t="shared" si="2"/>
        <v>7</v>
      </c>
      <c r="F66" s="286">
        <f t="shared" si="2"/>
        <v>4</v>
      </c>
      <c r="G66" s="286">
        <f t="shared" si="2"/>
        <v>16</v>
      </c>
      <c r="H66" s="286">
        <f t="shared" si="2"/>
        <v>25</v>
      </c>
      <c r="I66" s="286">
        <f t="shared" si="2"/>
        <v>18</v>
      </c>
      <c r="J66" s="286">
        <f t="shared" si="2"/>
        <v>70</v>
      </c>
      <c r="K66" s="286">
        <f t="shared" si="2"/>
        <v>0</v>
      </c>
      <c r="L66" s="286">
        <f t="shared" si="2"/>
        <v>2</v>
      </c>
      <c r="M66" s="286">
        <f t="shared" si="2"/>
        <v>6</v>
      </c>
      <c r="N66" s="286">
        <f t="shared" si="2"/>
        <v>17</v>
      </c>
      <c r="O66" s="286">
        <f t="shared" si="2"/>
        <v>53</v>
      </c>
      <c r="P66" s="286">
        <f t="shared" si="2"/>
        <v>268</v>
      </c>
      <c r="Q66" s="286">
        <f t="shared" si="2"/>
        <v>346</v>
      </c>
      <c r="R66" s="286">
        <f t="shared" si="2"/>
        <v>0</v>
      </c>
      <c r="S66" s="286">
        <f t="shared" si="2"/>
        <v>9</v>
      </c>
      <c r="T66" s="286">
        <f t="shared" si="2"/>
        <v>10</v>
      </c>
      <c r="U66" s="286">
        <f t="shared" si="2"/>
        <v>33</v>
      </c>
      <c r="V66" s="286">
        <f t="shared" si="2"/>
        <v>78</v>
      </c>
      <c r="W66" s="286">
        <f t="shared" si="2"/>
        <v>286</v>
      </c>
      <c r="X66" s="287">
        <f t="shared" si="2"/>
        <v>416</v>
      </c>
    </row>
    <row r="67" spans="2:24">
      <c r="B67" s="284" t="s">
        <v>270</v>
      </c>
      <c r="C67" s="285" t="s">
        <v>270</v>
      </c>
      <c r="D67" s="286">
        <f t="shared" si="2"/>
        <v>51</v>
      </c>
      <c r="E67" s="286">
        <f t="shared" si="2"/>
        <v>13</v>
      </c>
      <c r="F67" s="286">
        <f t="shared" si="2"/>
        <v>6</v>
      </c>
      <c r="G67" s="286">
        <f t="shared" ref="G67:X67" si="3">G128+G189+G252+G316</f>
        <v>72</v>
      </c>
      <c r="H67" s="286">
        <f t="shared" si="3"/>
        <v>173</v>
      </c>
      <c r="I67" s="286">
        <f t="shared" si="3"/>
        <v>92</v>
      </c>
      <c r="J67" s="286">
        <f t="shared" si="3"/>
        <v>407</v>
      </c>
      <c r="K67" s="286">
        <f t="shared" si="3"/>
        <v>35</v>
      </c>
      <c r="L67" s="286">
        <f t="shared" si="3"/>
        <v>12</v>
      </c>
      <c r="M67" s="286">
        <f t="shared" si="3"/>
        <v>20</v>
      </c>
      <c r="N67" s="286">
        <f t="shared" si="3"/>
        <v>67</v>
      </c>
      <c r="O67" s="286">
        <f t="shared" si="3"/>
        <v>109</v>
      </c>
      <c r="P67" s="286">
        <f t="shared" si="3"/>
        <v>289</v>
      </c>
      <c r="Q67" s="286">
        <f t="shared" si="3"/>
        <v>532</v>
      </c>
      <c r="R67" s="286">
        <f t="shared" si="3"/>
        <v>86</v>
      </c>
      <c r="S67" s="286">
        <f t="shared" si="3"/>
        <v>25</v>
      </c>
      <c r="T67" s="286">
        <f t="shared" si="3"/>
        <v>26</v>
      </c>
      <c r="U67" s="286">
        <f t="shared" si="3"/>
        <v>139</v>
      </c>
      <c r="V67" s="286">
        <f t="shared" si="3"/>
        <v>282</v>
      </c>
      <c r="W67" s="286">
        <f t="shared" si="3"/>
        <v>381</v>
      </c>
      <c r="X67" s="287">
        <f t="shared" si="3"/>
        <v>939</v>
      </c>
    </row>
    <row r="68" spans="2:24">
      <c r="B68" s="284" t="s">
        <v>275</v>
      </c>
      <c r="C68" s="285" t="s">
        <v>275</v>
      </c>
      <c r="D68" s="286">
        <f t="shared" ref="D68:X80" si="4">D129+D190+D253+D317</f>
        <v>48</v>
      </c>
      <c r="E68" s="286">
        <f t="shared" si="4"/>
        <v>27</v>
      </c>
      <c r="F68" s="286">
        <f t="shared" si="4"/>
        <v>18</v>
      </c>
      <c r="G68" s="286">
        <f t="shared" si="4"/>
        <v>94</v>
      </c>
      <c r="H68" s="286">
        <f t="shared" si="4"/>
        <v>279</v>
      </c>
      <c r="I68" s="286">
        <f t="shared" si="4"/>
        <v>90</v>
      </c>
      <c r="J68" s="286">
        <f t="shared" si="4"/>
        <v>556</v>
      </c>
      <c r="K68" s="286">
        <f t="shared" si="4"/>
        <v>96</v>
      </c>
      <c r="L68" s="286">
        <f t="shared" si="4"/>
        <v>43</v>
      </c>
      <c r="M68" s="286">
        <f t="shared" si="4"/>
        <v>43</v>
      </c>
      <c r="N68" s="286">
        <f t="shared" si="4"/>
        <v>139</v>
      </c>
      <c r="O68" s="286">
        <f t="shared" si="4"/>
        <v>248</v>
      </c>
      <c r="P68" s="286">
        <f t="shared" si="4"/>
        <v>169</v>
      </c>
      <c r="Q68" s="286">
        <f t="shared" si="4"/>
        <v>738</v>
      </c>
      <c r="R68" s="286">
        <f t="shared" si="4"/>
        <v>144</v>
      </c>
      <c r="S68" s="286">
        <f t="shared" si="4"/>
        <v>70</v>
      </c>
      <c r="T68" s="286">
        <f t="shared" si="4"/>
        <v>61</v>
      </c>
      <c r="U68" s="286">
        <f t="shared" si="4"/>
        <v>233</v>
      </c>
      <c r="V68" s="286">
        <f t="shared" si="4"/>
        <v>527</v>
      </c>
      <c r="W68" s="286">
        <f t="shared" si="4"/>
        <v>259</v>
      </c>
      <c r="X68" s="287">
        <f t="shared" si="4"/>
        <v>1294</v>
      </c>
    </row>
    <row r="69" spans="2:24" ht="24">
      <c r="B69" s="284" t="s">
        <v>548</v>
      </c>
      <c r="C69" s="285" t="s">
        <v>301</v>
      </c>
      <c r="D69" s="286">
        <f t="shared" si="4"/>
        <v>3</v>
      </c>
      <c r="E69" s="286">
        <f t="shared" si="4"/>
        <v>36</v>
      </c>
      <c r="F69" s="286">
        <f t="shared" si="4"/>
        <v>74</v>
      </c>
      <c r="G69" s="286">
        <f t="shared" si="4"/>
        <v>116</v>
      </c>
      <c r="H69" s="286">
        <f t="shared" si="4"/>
        <v>204</v>
      </c>
      <c r="I69" s="286">
        <f t="shared" si="4"/>
        <v>122</v>
      </c>
      <c r="J69" s="286">
        <f t="shared" si="4"/>
        <v>555</v>
      </c>
      <c r="K69" s="286">
        <f t="shared" si="4"/>
        <v>0</v>
      </c>
      <c r="L69" s="286">
        <f t="shared" si="4"/>
        <v>80</v>
      </c>
      <c r="M69" s="286">
        <f t="shared" si="4"/>
        <v>106</v>
      </c>
      <c r="N69" s="286">
        <f t="shared" si="4"/>
        <v>232</v>
      </c>
      <c r="O69" s="286">
        <f t="shared" si="4"/>
        <v>290</v>
      </c>
      <c r="P69" s="286">
        <f t="shared" si="4"/>
        <v>385</v>
      </c>
      <c r="Q69" s="286">
        <f t="shared" si="4"/>
        <v>1093</v>
      </c>
      <c r="R69" s="286">
        <f t="shared" si="4"/>
        <v>3</v>
      </c>
      <c r="S69" s="286">
        <f t="shared" si="4"/>
        <v>116</v>
      </c>
      <c r="T69" s="286">
        <f t="shared" si="4"/>
        <v>180</v>
      </c>
      <c r="U69" s="286">
        <f t="shared" si="4"/>
        <v>348</v>
      </c>
      <c r="V69" s="286">
        <f t="shared" si="4"/>
        <v>494</v>
      </c>
      <c r="W69" s="286">
        <f t="shared" si="4"/>
        <v>507</v>
      </c>
      <c r="X69" s="287">
        <f t="shared" si="4"/>
        <v>1648</v>
      </c>
    </row>
    <row r="70" spans="2:24">
      <c r="B70" s="284" t="s">
        <v>278</v>
      </c>
      <c r="C70" s="285" t="s">
        <v>278</v>
      </c>
      <c r="D70" s="286">
        <f t="shared" si="4"/>
        <v>2</v>
      </c>
      <c r="E70" s="286">
        <f t="shared" si="4"/>
        <v>64</v>
      </c>
      <c r="F70" s="286">
        <f t="shared" si="4"/>
        <v>37</v>
      </c>
      <c r="G70" s="286">
        <f t="shared" si="4"/>
        <v>134</v>
      </c>
      <c r="H70" s="286">
        <f t="shared" si="4"/>
        <v>813</v>
      </c>
      <c r="I70" s="286">
        <f t="shared" si="4"/>
        <v>176</v>
      </c>
      <c r="J70" s="286">
        <f t="shared" si="4"/>
        <v>1226</v>
      </c>
      <c r="K70" s="286">
        <f t="shared" si="4"/>
        <v>6</v>
      </c>
      <c r="L70" s="286">
        <f t="shared" si="4"/>
        <v>93</v>
      </c>
      <c r="M70" s="286">
        <f t="shared" si="4"/>
        <v>105</v>
      </c>
      <c r="N70" s="286">
        <f t="shared" si="4"/>
        <v>246</v>
      </c>
      <c r="O70" s="286">
        <f t="shared" si="4"/>
        <v>660</v>
      </c>
      <c r="P70" s="286">
        <f t="shared" si="4"/>
        <v>309</v>
      </c>
      <c r="Q70" s="286">
        <f t="shared" si="4"/>
        <v>1419</v>
      </c>
      <c r="R70" s="286">
        <f t="shared" si="4"/>
        <v>8</v>
      </c>
      <c r="S70" s="286">
        <f t="shared" si="4"/>
        <v>157</v>
      </c>
      <c r="T70" s="286">
        <f t="shared" si="4"/>
        <v>142</v>
      </c>
      <c r="U70" s="286">
        <f t="shared" si="4"/>
        <v>380</v>
      </c>
      <c r="V70" s="286">
        <f t="shared" si="4"/>
        <v>1473</v>
      </c>
      <c r="W70" s="286">
        <f t="shared" si="4"/>
        <v>485</v>
      </c>
      <c r="X70" s="287">
        <f t="shared" si="4"/>
        <v>2645</v>
      </c>
    </row>
    <row r="71" spans="2:24">
      <c r="B71" s="284" t="s">
        <v>549</v>
      </c>
      <c r="C71" s="285" t="s">
        <v>261</v>
      </c>
      <c r="D71" s="286">
        <f t="shared" si="4"/>
        <v>3</v>
      </c>
      <c r="E71" s="286">
        <f t="shared" si="4"/>
        <v>35</v>
      </c>
      <c r="F71" s="286">
        <f t="shared" si="4"/>
        <v>44</v>
      </c>
      <c r="G71" s="286">
        <f t="shared" si="4"/>
        <v>87</v>
      </c>
      <c r="H71" s="286">
        <f t="shared" si="4"/>
        <v>901</v>
      </c>
      <c r="I71" s="286">
        <f t="shared" si="4"/>
        <v>367</v>
      </c>
      <c r="J71" s="286">
        <f t="shared" si="4"/>
        <v>1437</v>
      </c>
      <c r="K71" s="286">
        <f t="shared" si="4"/>
        <v>2</v>
      </c>
      <c r="L71" s="286">
        <f t="shared" si="4"/>
        <v>16</v>
      </c>
      <c r="M71" s="286">
        <f t="shared" si="4"/>
        <v>60</v>
      </c>
      <c r="N71" s="286">
        <f t="shared" si="4"/>
        <v>77</v>
      </c>
      <c r="O71" s="286">
        <f t="shared" si="4"/>
        <v>555</v>
      </c>
      <c r="P71" s="286">
        <f t="shared" si="4"/>
        <v>873</v>
      </c>
      <c r="Q71" s="286">
        <f t="shared" si="4"/>
        <v>1583</v>
      </c>
      <c r="R71" s="286">
        <f t="shared" si="4"/>
        <v>5</v>
      </c>
      <c r="S71" s="286">
        <f t="shared" si="4"/>
        <v>51</v>
      </c>
      <c r="T71" s="286">
        <f t="shared" si="4"/>
        <v>104</v>
      </c>
      <c r="U71" s="286">
        <f t="shared" si="4"/>
        <v>164</v>
      </c>
      <c r="V71" s="286">
        <f t="shared" si="4"/>
        <v>1456</v>
      </c>
      <c r="W71" s="286">
        <f t="shared" si="4"/>
        <v>1240</v>
      </c>
      <c r="X71" s="287">
        <f t="shared" si="4"/>
        <v>3020</v>
      </c>
    </row>
    <row r="72" spans="2:24">
      <c r="B72" s="284" t="s">
        <v>550</v>
      </c>
      <c r="C72" s="285" t="s">
        <v>290</v>
      </c>
      <c r="D72" s="286">
        <f t="shared" si="4"/>
        <v>0</v>
      </c>
      <c r="E72" s="286">
        <f t="shared" si="4"/>
        <v>30</v>
      </c>
      <c r="F72" s="286">
        <f t="shared" si="4"/>
        <v>63</v>
      </c>
      <c r="G72" s="286">
        <f t="shared" si="4"/>
        <v>125</v>
      </c>
      <c r="H72" s="286">
        <f t="shared" si="4"/>
        <v>341</v>
      </c>
      <c r="I72" s="286">
        <f t="shared" si="4"/>
        <v>98</v>
      </c>
      <c r="J72" s="286">
        <f t="shared" si="4"/>
        <v>657</v>
      </c>
      <c r="K72" s="286">
        <f t="shared" si="4"/>
        <v>0</v>
      </c>
      <c r="L72" s="286">
        <f t="shared" si="4"/>
        <v>62</v>
      </c>
      <c r="M72" s="286">
        <f t="shared" si="4"/>
        <v>77</v>
      </c>
      <c r="N72" s="286">
        <f t="shared" si="4"/>
        <v>162</v>
      </c>
      <c r="O72" s="286">
        <f t="shared" si="4"/>
        <v>422</v>
      </c>
      <c r="P72" s="286">
        <f t="shared" si="4"/>
        <v>365</v>
      </c>
      <c r="Q72" s="286">
        <f t="shared" si="4"/>
        <v>1088</v>
      </c>
      <c r="R72" s="286">
        <f t="shared" si="4"/>
        <v>0</v>
      </c>
      <c r="S72" s="286">
        <f t="shared" si="4"/>
        <v>92</v>
      </c>
      <c r="T72" s="286">
        <f t="shared" si="4"/>
        <v>140</v>
      </c>
      <c r="U72" s="286">
        <f t="shared" si="4"/>
        <v>287</v>
      </c>
      <c r="V72" s="286">
        <f t="shared" si="4"/>
        <v>763</v>
      </c>
      <c r="W72" s="286">
        <f t="shared" si="4"/>
        <v>463</v>
      </c>
      <c r="X72" s="287">
        <f t="shared" si="4"/>
        <v>1745</v>
      </c>
    </row>
    <row r="73" spans="2:24">
      <c r="B73" s="284" t="s">
        <v>551</v>
      </c>
      <c r="C73" s="285" t="s">
        <v>277</v>
      </c>
      <c r="D73" s="286">
        <f t="shared" si="4"/>
        <v>2</v>
      </c>
      <c r="E73" s="286">
        <f t="shared" si="4"/>
        <v>102</v>
      </c>
      <c r="F73" s="286">
        <f t="shared" si="4"/>
        <v>110</v>
      </c>
      <c r="G73" s="286">
        <f t="shared" si="4"/>
        <v>152</v>
      </c>
      <c r="H73" s="286">
        <f t="shared" si="4"/>
        <v>362</v>
      </c>
      <c r="I73" s="286">
        <f t="shared" si="4"/>
        <v>558</v>
      </c>
      <c r="J73" s="286">
        <f t="shared" si="4"/>
        <v>1286</v>
      </c>
      <c r="K73" s="286">
        <f t="shared" si="4"/>
        <v>3</v>
      </c>
      <c r="L73" s="286">
        <f t="shared" si="4"/>
        <v>118</v>
      </c>
      <c r="M73" s="286">
        <f t="shared" si="4"/>
        <v>230</v>
      </c>
      <c r="N73" s="286">
        <f t="shared" si="4"/>
        <v>349</v>
      </c>
      <c r="O73" s="286">
        <f t="shared" si="4"/>
        <v>399</v>
      </c>
      <c r="P73" s="286">
        <f t="shared" si="4"/>
        <v>1669</v>
      </c>
      <c r="Q73" s="286">
        <f t="shared" si="4"/>
        <v>2768</v>
      </c>
      <c r="R73" s="286">
        <f t="shared" si="4"/>
        <v>5</v>
      </c>
      <c r="S73" s="286">
        <f t="shared" si="4"/>
        <v>220</v>
      </c>
      <c r="T73" s="286">
        <f t="shared" si="4"/>
        <v>340</v>
      </c>
      <c r="U73" s="286">
        <f t="shared" si="4"/>
        <v>501</v>
      </c>
      <c r="V73" s="286">
        <f t="shared" si="4"/>
        <v>761</v>
      </c>
      <c r="W73" s="286">
        <f t="shared" si="4"/>
        <v>2227</v>
      </c>
      <c r="X73" s="287">
        <f t="shared" si="4"/>
        <v>4054</v>
      </c>
    </row>
    <row r="74" spans="2:24">
      <c r="B74" s="284" t="s">
        <v>22</v>
      </c>
      <c r="C74" s="285" t="s">
        <v>287</v>
      </c>
      <c r="D74" s="286">
        <f t="shared" si="4"/>
        <v>4</v>
      </c>
      <c r="E74" s="286">
        <f t="shared" si="4"/>
        <v>34</v>
      </c>
      <c r="F74" s="286">
        <f t="shared" si="4"/>
        <v>32</v>
      </c>
      <c r="G74" s="286">
        <f t="shared" si="4"/>
        <v>86</v>
      </c>
      <c r="H74" s="286">
        <f t="shared" si="4"/>
        <v>467</v>
      </c>
      <c r="I74" s="286">
        <f t="shared" si="4"/>
        <v>139</v>
      </c>
      <c r="J74" s="286">
        <f t="shared" si="4"/>
        <v>762</v>
      </c>
      <c r="K74" s="286">
        <f t="shared" si="4"/>
        <v>0</v>
      </c>
      <c r="L74" s="286">
        <f t="shared" si="4"/>
        <v>39</v>
      </c>
      <c r="M74" s="286">
        <f t="shared" si="4"/>
        <v>57</v>
      </c>
      <c r="N74" s="286">
        <f t="shared" si="4"/>
        <v>86</v>
      </c>
      <c r="O74" s="286">
        <f t="shared" si="4"/>
        <v>331</v>
      </c>
      <c r="P74" s="286">
        <f t="shared" si="4"/>
        <v>384</v>
      </c>
      <c r="Q74" s="286">
        <f t="shared" si="4"/>
        <v>897</v>
      </c>
      <c r="R74" s="286">
        <f t="shared" si="4"/>
        <v>4</v>
      </c>
      <c r="S74" s="286">
        <f t="shared" si="4"/>
        <v>73</v>
      </c>
      <c r="T74" s="286">
        <f t="shared" si="4"/>
        <v>89</v>
      </c>
      <c r="U74" s="286">
        <f t="shared" si="4"/>
        <v>172</v>
      </c>
      <c r="V74" s="286">
        <f t="shared" si="4"/>
        <v>798</v>
      </c>
      <c r="W74" s="286">
        <f t="shared" si="4"/>
        <v>523</v>
      </c>
      <c r="X74" s="287">
        <f t="shared" si="4"/>
        <v>1659</v>
      </c>
    </row>
    <row r="75" spans="2:24">
      <c r="B75" s="284" t="s">
        <v>552</v>
      </c>
      <c r="C75" s="285" t="s">
        <v>271</v>
      </c>
      <c r="D75" s="286">
        <f t="shared" si="4"/>
        <v>4</v>
      </c>
      <c r="E75" s="286">
        <f t="shared" si="4"/>
        <v>8</v>
      </c>
      <c r="F75" s="286">
        <f t="shared" si="4"/>
        <v>24</v>
      </c>
      <c r="G75" s="286">
        <f t="shared" si="4"/>
        <v>85</v>
      </c>
      <c r="H75" s="286">
        <f t="shared" si="4"/>
        <v>354</v>
      </c>
      <c r="I75" s="286">
        <f t="shared" si="4"/>
        <v>151</v>
      </c>
      <c r="J75" s="286">
        <f t="shared" si="4"/>
        <v>626</v>
      </c>
      <c r="K75" s="286">
        <f t="shared" si="4"/>
        <v>0</v>
      </c>
      <c r="L75" s="286">
        <f t="shared" si="4"/>
        <v>36</v>
      </c>
      <c r="M75" s="286">
        <f t="shared" si="4"/>
        <v>43</v>
      </c>
      <c r="N75" s="286">
        <f t="shared" si="4"/>
        <v>62</v>
      </c>
      <c r="O75" s="286">
        <f t="shared" si="4"/>
        <v>236</v>
      </c>
      <c r="P75" s="286">
        <f t="shared" si="4"/>
        <v>253</v>
      </c>
      <c r="Q75" s="286">
        <f t="shared" si="4"/>
        <v>630</v>
      </c>
      <c r="R75" s="286">
        <f t="shared" si="4"/>
        <v>4</v>
      </c>
      <c r="S75" s="286">
        <f t="shared" si="4"/>
        <v>44</v>
      </c>
      <c r="T75" s="286">
        <f t="shared" si="4"/>
        <v>67</v>
      </c>
      <c r="U75" s="286">
        <f t="shared" si="4"/>
        <v>147</v>
      </c>
      <c r="V75" s="286">
        <f t="shared" si="4"/>
        <v>590</v>
      </c>
      <c r="W75" s="286">
        <f t="shared" si="4"/>
        <v>404</v>
      </c>
      <c r="X75" s="287">
        <f t="shared" si="4"/>
        <v>1256</v>
      </c>
    </row>
    <row r="76" spans="2:24">
      <c r="B76" s="284" t="s">
        <v>553</v>
      </c>
      <c r="C76" s="285" t="s">
        <v>298</v>
      </c>
      <c r="D76" s="286">
        <f t="shared" si="4"/>
        <v>0</v>
      </c>
      <c r="E76" s="286">
        <f t="shared" si="4"/>
        <v>38</v>
      </c>
      <c r="F76" s="286">
        <f t="shared" si="4"/>
        <v>74</v>
      </c>
      <c r="G76" s="286">
        <f t="shared" si="4"/>
        <v>129</v>
      </c>
      <c r="H76" s="286">
        <f t="shared" si="4"/>
        <v>614</v>
      </c>
      <c r="I76" s="286">
        <f t="shared" si="4"/>
        <v>263</v>
      </c>
      <c r="J76" s="286">
        <f t="shared" si="4"/>
        <v>1118</v>
      </c>
      <c r="K76" s="286">
        <f t="shared" si="4"/>
        <v>1</v>
      </c>
      <c r="L76" s="286">
        <f t="shared" si="4"/>
        <v>42</v>
      </c>
      <c r="M76" s="286">
        <f t="shared" si="4"/>
        <v>101</v>
      </c>
      <c r="N76" s="286">
        <f t="shared" si="4"/>
        <v>175</v>
      </c>
      <c r="O76" s="286">
        <f t="shared" si="4"/>
        <v>399</v>
      </c>
      <c r="P76" s="286">
        <f t="shared" si="4"/>
        <v>585</v>
      </c>
      <c r="Q76" s="286">
        <f t="shared" si="4"/>
        <v>1303</v>
      </c>
      <c r="R76" s="286">
        <f t="shared" si="4"/>
        <v>1</v>
      </c>
      <c r="S76" s="286">
        <f t="shared" si="4"/>
        <v>80</v>
      </c>
      <c r="T76" s="286">
        <f t="shared" si="4"/>
        <v>175</v>
      </c>
      <c r="U76" s="286">
        <f t="shared" si="4"/>
        <v>304</v>
      </c>
      <c r="V76" s="286">
        <f t="shared" si="4"/>
        <v>1013</v>
      </c>
      <c r="W76" s="286">
        <f t="shared" si="4"/>
        <v>848</v>
      </c>
      <c r="X76" s="287">
        <f t="shared" si="4"/>
        <v>2421</v>
      </c>
    </row>
    <row r="77" spans="2:24">
      <c r="B77" s="284" t="s">
        <v>23</v>
      </c>
      <c r="C77" s="285" t="s">
        <v>286</v>
      </c>
      <c r="D77" s="286">
        <f t="shared" si="4"/>
        <v>3</v>
      </c>
      <c r="E77" s="286">
        <f t="shared" si="4"/>
        <v>2</v>
      </c>
      <c r="F77" s="286">
        <f t="shared" si="4"/>
        <v>8</v>
      </c>
      <c r="G77" s="286">
        <f t="shared" si="4"/>
        <v>49</v>
      </c>
      <c r="H77" s="286">
        <f t="shared" si="4"/>
        <v>770</v>
      </c>
      <c r="I77" s="286">
        <f t="shared" si="4"/>
        <v>313</v>
      </c>
      <c r="J77" s="286">
        <f t="shared" si="4"/>
        <v>1145</v>
      </c>
      <c r="K77" s="286">
        <f t="shared" si="4"/>
        <v>3</v>
      </c>
      <c r="L77" s="286">
        <f t="shared" si="4"/>
        <v>3</v>
      </c>
      <c r="M77" s="286">
        <f t="shared" si="4"/>
        <v>4</v>
      </c>
      <c r="N77" s="286">
        <f t="shared" si="4"/>
        <v>22</v>
      </c>
      <c r="O77" s="286">
        <f t="shared" si="4"/>
        <v>612</v>
      </c>
      <c r="P77" s="286">
        <f t="shared" si="4"/>
        <v>1198</v>
      </c>
      <c r="Q77" s="286">
        <f t="shared" si="4"/>
        <v>1842</v>
      </c>
      <c r="R77" s="286">
        <f t="shared" si="4"/>
        <v>6</v>
      </c>
      <c r="S77" s="286">
        <f t="shared" si="4"/>
        <v>5</v>
      </c>
      <c r="T77" s="286">
        <f t="shared" si="4"/>
        <v>12</v>
      </c>
      <c r="U77" s="286">
        <f t="shared" si="4"/>
        <v>71</v>
      </c>
      <c r="V77" s="286">
        <f t="shared" si="4"/>
        <v>1382</v>
      </c>
      <c r="W77" s="286">
        <f t="shared" si="4"/>
        <v>1511</v>
      </c>
      <c r="X77" s="287">
        <f t="shared" si="4"/>
        <v>2987</v>
      </c>
    </row>
    <row r="78" spans="2:24">
      <c r="B78" s="284" t="s">
        <v>288</v>
      </c>
      <c r="C78" s="285" t="s">
        <v>288</v>
      </c>
      <c r="D78" s="286">
        <f t="shared" si="4"/>
        <v>0</v>
      </c>
      <c r="E78" s="286">
        <f t="shared" si="4"/>
        <v>15</v>
      </c>
      <c r="F78" s="286">
        <f t="shared" si="4"/>
        <v>33</v>
      </c>
      <c r="G78" s="286">
        <f t="shared" si="4"/>
        <v>62</v>
      </c>
      <c r="H78" s="286">
        <f t="shared" si="4"/>
        <v>238</v>
      </c>
      <c r="I78" s="286">
        <f t="shared" si="4"/>
        <v>104</v>
      </c>
      <c r="J78" s="286">
        <f t="shared" si="4"/>
        <v>452</v>
      </c>
      <c r="K78" s="286">
        <f t="shared" si="4"/>
        <v>0</v>
      </c>
      <c r="L78" s="286">
        <f t="shared" si="4"/>
        <v>18</v>
      </c>
      <c r="M78" s="286">
        <f t="shared" si="4"/>
        <v>38</v>
      </c>
      <c r="N78" s="286">
        <f t="shared" si="4"/>
        <v>53</v>
      </c>
      <c r="O78" s="286">
        <f t="shared" si="4"/>
        <v>196</v>
      </c>
      <c r="P78" s="286">
        <f t="shared" si="4"/>
        <v>268</v>
      </c>
      <c r="Q78" s="286">
        <f t="shared" si="4"/>
        <v>573</v>
      </c>
      <c r="R78" s="286">
        <f t="shared" si="4"/>
        <v>0</v>
      </c>
      <c r="S78" s="286">
        <f t="shared" si="4"/>
        <v>33</v>
      </c>
      <c r="T78" s="286">
        <f t="shared" si="4"/>
        <v>71</v>
      </c>
      <c r="U78" s="286">
        <f t="shared" si="4"/>
        <v>115</v>
      </c>
      <c r="V78" s="286">
        <f t="shared" si="4"/>
        <v>434</v>
      </c>
      <c r="W78" s="286">
        <f t="shared" si="4"/>
        <v>372</v>
      </c>
      <c r="X78" s="287">
        <f t="shared" si="4"/>
        <v>1025</v>
      </c>
    </row>
    <row r="79" spans="2:24">
      <c r="B79" s="284" t="s">
        <v>292</v>
      </c>
      <c r="C79" s="285" t="s">
        <v>292</v>
      </c>
      <c r="D79" s="286">
        <f t="shared" si="4"/>
        <v>25</v>
      </c>
      <c r="E79" s="286">
        <f t="shared" si="4"/>
        <v>99</v>
      </c>
      <c r="F79" s="286">
        <f t="shared" si="4"/>
        <v>191</v>
      </c>
      <c r="G79" s="286">
        <f t="shared" si="4"/>
        <v>323</v>
      </c>
      <c r="H79" s="286">
        <f t="shared" si="4"/>
        <v>1984</v>
      </c>
      <c r="I79" s="286">
        <f t="shared" si="4"/>
        <v>866</v>
      </c>
      <c r="J79" s="286">
        <f t="shared" si="4"/>
        <v>3488</v>
      </c>
      <c r="K79" s="286">
        <f t="shared" si="4"/>
        <v>21</v>
      </c>
      <c r="L79" s="286">
        <f t="shared" si="4"/>
        <v>186</v>
      </c>
      <c r="M79" s="286">
        <f t="shared" si="4"/>
        <v>285</v>
      </c>
      <c r="N79" s="286">
        <f t="shared" si="4"/>
        <v>572</v>
      </c>
      <c r="O79" s="286">
        <f t="shared" si="4"/>
        <v>1580</v>
      </c>
      <c r="P79" s="286">
        <f t="shared" si="4"/>
        <v>2301</v>
      </c>
      <c r="Q79" s="286">
        <f t="shared" si="4"/>
        <v>4945</v>
      </c>
      <c r="R79" s="286">
        <f t="shared" si="4"/>
        <v>46</v>
      </c>
      <c r="S79" s="286">
        <f t="shared" si="4"/>
        <v>285</v>
      </c>
      <c r="T79" s="286">
        <f t="shared" si="4"/>
        <v>476</v>
      </c>
      <c r="U79" s="286">
        <f t="shared" si="4"/>
        <v>895</v>
      </c>
      <c r="V79" s="286">
        <f t="shared" si="4"/>
        <v>3564</v>
      </c>
      <c r="W79" s="286">
        <f t="shared" si="4"/>
        <v>3167</v>
      </c>
      <c r="X79" s="287">
        <f t="shared" si="4"/>
        <v>8433</v>
      </c>
    </row>
    <row r="80" spans="2:24">
      <c r="B80" s="284" t="s">
        <v>293</v>
      </c>
      <c r="C80" s="285" t="s">
        <v>293</v>
      </c>
      <c r="D80" s="286">
        <f t="shared" si="4"/>
        <v>176</v>
      </c>
      <c r="E80" s="286">
        <f t="shared" si="4"/>
        <v>4</v>
      </c>
      <c r="F80" s="286">
        <f t="shared" si="4"/>
        <v>17</v>
      </c>
      <c r="G80" s="286">
        <f t="shared" ref="G80:X80" si="5">G141+G202+G265+G329</f>
        <v>48</v>
      </c>
      <c r="H80" s="286">
        <f t="shared" si="5"/>
        <v>396</v>
      </c>
      <c r="I80" s="286">
        <f t="shared" si="5"/>
        <v>170</v>
      </c>
      <c r="J80" s="286">
        <f t="shared" si="5"/>
        <v>811</v>
      </c>
      <c r="K80" s="286">
        <f t="shared" si="5"/>
        <v>157</v>
      </c>
      <c r="L80" s="286">
        <f t="shared" si="5"/>
        <v>12</v>
      </c>
      <c r="M80" s="286">
        <f t="shared" si="5"/>
        <v>32</v>
      </c>
      <c r="N80" s="286">
        <f t="shared" si="5"/>
        <v>70</v>
      </c>
      <c r="O80" s="286">
        <f t="shared" si="5"/>
        <v>208</v>
      </c>
      <c r="P80" s="286">
        <f t="shared" si="5"/>
        <v>463</v>
      </c>
      <c r="Q80" s="286">
        <f t="shared" si="5"/>
        <v>942</v>
      </c>
      <c r="R80" s="286">
        <f t="shared" si="5"/>
        <v>333</v>
      </c>
      <c r="S80" s="286">
        <f t="shared" si="5"/>
        <v>16</v>
      </c>
      <c r="T80" s="286">
        <f t="shared" si="5"/>
        <v>49</v>
      </c>
      <c r="U80" s="286">
        <f t="shared" si="5"/>
        <v>118</v>
      </c>
      <c r="V80" s="286">
        <f t="shared" si="5"/>
        <v>604</v>
      </c>
      <c r="W80" s="286">
        <f t="shared" si="5"/>
        <v>633</v>
      </c>
      <c r="X80" s="287">
        <f t="shared" si="5"/>
        <v>1753</v>
      </c>
    </row>
    <row r="81" spans="2:24">
      <c r="B81" s="284" t="s">
        <v>554</v>
      </c>
      <c r="C81" s="285" t="s">
        <v>265</v>
      </c>
      <c r="D81" s="286">
        <f t="shared" ref="D81:X93" si="6">D142+D203+D266+D330</f>
        <v>0</v>
      </c>
      <c r="E81" s="286">
        <f t="shared" si="6"/>
        <v>43</v>
      </c>
      <c r="F81" s="286">
        <f t="shared" si="6"/>
        <v>28</v>
      </c>
      <c r="G81" s="286">
        <f t="shared" si="6"/>
        <v>64</v>
      </c>
      <c r="H81" s="286">
        <f t="shared" si="6"/>
        <v>280</v>
      </c>
      <c r="I81" s="286">
        <f t="shared" si="6"/>
        <v>91</v>
      </c>
      <c r="J81" s="286">
        <f t="shared" si="6"/>
        <v>506</v>
      </c>
      <c r="K81" s="286">
        <f t="shared" si="6"/>
        <v>1</v>
      </c>
      <c r="L81" s="286">
        <f t="shared" si="6"/>
        <v>44</v>
      </c>
      <c r="M81" s="286">
        <f t="shared" si="6"/>
        <v>113</v>
      </c>
      <c r="N81" s="286">
        <f t="shared" si="6"/>
        <v>123</v>
      </c>
      <c r="O81" s="286">
        <f t="shared" si="6"/>
        <v>223</v>
      </c>
      <c r="P81" s="286">
        <f t="shared" si="6"/>
        <v>137</v>
      </c>
      <c r="Q81" s="286">
        <f t="shared" si="6"/>
        <v>641</v>
      </c>
      <c r="R81" s="286">
        <f t="shared" si="6"/>
        <v>1</v>
      </c>
      <c r="S81" s="286">
        <f t="shared" si="6"/>
        <v>87</v>
      </c>
      <c r="T81" s="286">
        <f t="shared" si="6"/>
        <v>141</v>
      </c>
      <c r="U81" s="286">
        <f t="shared" si="6"/>
        <v>187</v>
      </c>
      <c r="V81" s="286">
        <f t="shared" si="6"/>
        <v>503</v>
      </c>
      <c r="W81" s="286">
        <f t="shared" si="6"/>
        <v>228</v>
      </c>
      <c r="X81" s="287">
        <f t="shared" si="6"/>
        <v>1147</v>
      </c>
    </row>
    <row r="82" spans="2:24">
      <c r="B82" s="284" t="s">
        <v>554</v>
      </c>
      <c r="C82" s="285" t="s">
        <v>266</v>
      </c>
      <c r="D82" s="286">
        <f t="shared" si="6"/>
        <v>0</v>
      </c>
      <c r="E82" s="286">
        <f t="shared" si="6"/>
        <v>38</v>
      </c>
      <c r="F82" s="286">
        <f t="shared" si="6"/>
        <v>70</v>
      </c>
      <c r="G82" s="286">
        <f t="shared" si="6"/>
        <v>89</v>
      </c>
      <c r="H82" s="286">
        <f t="shared" si="6"/>
        <v>89</v>
      </c>
      <c r="I82" s="286">
        <f t="shared" si="6"/>
        <v>41</v>
      </c>
      <c r="J82" s="286">
        <f t="shared" si="6"/>
        <v>327</v>
      </c>
      <c r="K82" s="286">
        <f t="shared" si="6"/>
        <v>13</v>
      </c>
      <c r="L82" s="286">
        <f t="shared" si="6"/>
        <v>96</v>
      </c>
      <c r="M82" s="286">
        <f t="shared" si="6"/>
        <v>251</v>
      </c>
      <c r="N82" s="286">
        <f t="shared" si="6"/>
        <v>449</v>
      </c>
      <c r="O82" s="286">
        <f t="shared" si="6"/>
        <v>492</v>
      </c>
      <c r="P82" s="286">
        <f t="shared" si="6"/>
        <v>248</v>
      </c>
      <c r="Q82" s="286">
        <f t="shared" si="6"/>
        <v>1549</v>
      </c>
      <c r="R82" s="286">
        <f t="shared" si="6"/>
        <v>13</v>
      </c>
      <c r="S82" s="286">
        <f t="shared" si="6"/>
        <v>134</v>
      </c>
      <c r="T82" s="286">
        <f t="shared" si="6"/>
        <v>321</v>
      </c>
      <c r="U82" s="286">
        <f t="shared" si="6"/>
        <v>538</v>
      </c>
      <c r="V82" s="286">
        <f t="shared" si="6"/>
        <v>581</v>
      </c>
      <c r="W82" s="286">
        <f t="shared" si="6"/>
        <v>289</v>
      </c>
      <c r="X82" s="287">
        <f t="shared" si="6"/>
        <v>1876</v>
      </c>
    </row>
    <row r="83" spans="2:24">
      <c r="B83" s="284" t="s">
        <v>554</v>
      </c>
      <c r="C83" s="285" t="s">
        <v>273</v>
      </c>
      <c r="D83" s="286">
        <f t="shared" si="6"/>
        <v>0</v>
      </c>
      <c r="E83" s="286">
        <f t="shared" si="6"/>
        <v>3</v>
      </c>
      <c r="F83" s="286">
        <f t="shared" si="6"/>
        <v>12</v>
      </c>
      <c r="G83" s="286">
        <f t="shared" si="6"/>
        <v>23</v>
      </c>
      <c r="H83" s="286">
        <f t="shared" si="6"/>
        <v>70</v>
      </c>
      <c r="I83" s="286">
        <f t="shared" si="6"/>
        <v>16</v>
      </c>
      <c r="J83" s="286">
        <f t="shared" si="6"/>
        <v>124</v>
      </c>
      <c r="K83" s="286">
        <f t="shared" si="6"/>
        <v>2</v>
      </c>
      <c r="L83" s="286">
        <f t="shared" si="6"/>
        <v>11</v>
      </c>
      <c r="M83" s="286">
        <f t="shared" si="6"/>
        <v>27</v>
      </c>
      <c r="N83" s="286">
        <f t="shared" si="6"/>
        <v>40</v>
      </c>
      <c r="O83" s="286">
        <f t="shared" si="6"/>
        <v>75</v>
      </c>
      <c r="P83" s="286">
        <f t="shared" si="6"/>
        <v>76</v>
      </c>
      <c r="Q83" s="286">
        <f t="shared" si="6"/>
        <v>231</v>
      </c>
      <c r="R83" s="286">
        <f t="shared" si="6"/>
        <v>2</v>
      </c>
      <c r="S83" s="286">
        <f t="shared" si="6"/>
        <v>14</v>
      </c>
      <c r="T83" s="286">
        <f t="shared" si="6"/>
        <v>39</v>
      </c>
      <c r="U83" s="286">
        <f t="shared" si="6"/>
        <v>63</v>
      </c>
      <c r="V83" s="286">
        <f t="shared" si="6"/>
        <v>145</v>
      </c>
      <c r="W83" s="286">
        <f t="shared" si="6"/>
        <v>92</v>
      </c>
      <c r="X83" s="287">
        <f t="shared" si="6"/>
        <v>355</v>
      </c>
    </row>
    <row r="84" spans="2:24">
      <c r="B84" s="284" t="s">
        <v>296</v>
      </c>
      <c r="C84" s="285" t="s">
        <v>296</v>
      </c>
      <c r="D84" s="286">
        <f t="shared" si="6"/>
        <v>0</v>
      </c>
      <c r="E84" s="286">
        <f t="shared" si="6"/>
        <v>12</v>
      </c>
      <c r="F84" s="286">
        <f t="shared" si="6"/>
        <v>46</v>
      </c>
      <c r="G84" s="286">
        <f t="shared" si="6"/>
        <v>90</v>
      </c>
      <c r="H84" s="286">
        <f t="shared" si="6"/>
        <v>602</v>
      </c>
      <c r="I84" s="286">
        <f t="shared" si="6"/>
        <v>388</v>
      </c>
      <c r="J84" s="286">
        <f t="shared" si="6"/>
        <v>1138</v>
      </c>
      <c r="K84" s="286">
        <f t="shared" si="6"/>
        <v>0</v>
      </c>
      <c r="L84" s="286">
        <f t="shared" si="6"/>
        <v>24</v>
      </c>
      <c r="M84" s="286">
        <f t="shared" si="6"/>
        <v>52</v>
      </c>
      <c r="N84" s="286">
        <f t="shared" si="6"/>
        <v>96</v>
      </c>
      <c r="O84" s="286">
        <f t="shared" si="6"/>
        <v>428</v>
      </c>
      <c r="P84" s="286">
        <f t="shared" si="6"/>
        <v>1113</v>
      </c>
      <c r="Q84" s="286">
        <f t="shared" si="6"/>
        <v>1713</v>
      </c>
      <c r="R84" s="286">
        <f t="shared" si="6"/>
        <v>0</v>
      </c>
      <c r="S84" s="286">
        <f t="shared" si="6"/>
        <v>36</v>
      </c>
      <c r="T84" s="286">
        <f t="shared" si="6"/>
        <v>98</v>
      </c>
      <c r="U84" s="286">
        <f t="shared" si="6"/>
        <v>186</v>
      </c>
      <c r="V84" s="286">
        <f t="shared" si="6"/>
        <v>1030</v>
      </c>
      <c r="W84" s="286">
        <f t="shared" si="6"/>
        <v>1501</v>
      </c>
      <c r="X84" s="287">
        <f t="shared" si="6"/>
        <v>2851</v>
      </c>
    </row>
    <row r="85" spans="2:24">
      <c r="B85" s="284" t="s">
        <v>555</v>
      </c>
      <c r="C85" s="285" t="s">
        <v>272</v>
      </c>
      <c r="D85" s="286">
        <f t="shared" si="6"/>
        <v>4</v>
      </c>
      <c r="E85" s="286">
        <f t="shared" si="6"/>
        <v>32</v>
      </c>
      <c r="F85" s="286">
        <f t="shared" si="6"/>
        <v>44</v>
      </c>
      <c r="G85" s="286">
        <f t="shared" si="6"/>
        <v>116</v>
      </c>
      <c r="H85" s="286">
        <f t="shared" si="6"/>
        <v>674</v>
      </c>
      <c r="I85" s="286">
        <f t="shared" si="6"/>
        <v>270</v>
      </c>
      <c r="J85" s="286">
        <f t="shared" si="6"/>
        <v>1140</v>
      </c>
      <c r="K85" s="286">
        <f t="shared" si="6"/>
        <v>2</v>
      </c>
      <c r="L85" s="286">
        <f t="shared" si="6"/>
        <v>26</v>
      </c>
      <c r="M85" s="286">
        <f t="shared" si="6"/>
        <v>44</v>
      </c>
      <c r="N85" s="286">
        <f t="shared" si="6"/>
        <v>98</v>
      </c>
      <c r="O85" s="286">
        <f t="shared" si="6"/>
        <v>375</v>
      </c>
      <c r="P85" s="286">
        <f t="shared" si="6"/>
        <v>617</v>
      </c>
      <c r="Q85" s="286">
        <f t="shared" si="6"/>
        <v>1162</v>
      </c>
      <c r="R85" s="286">
        <f t="shared" si="6"/>
        <v>6</v>
      </c>
      <c r="S85" s="286">
        <f t="shared" si="6"/>
        <v>58</v>
      </c>
      <c r="T85" s="286">
        <f t="shared" si="6"/>
        <v>88</v>
      </c>
      <c r="U85" s="286">
        <f t="shared" si="6"/>
        <v>214</v>
      </c>
      <c r="V85" s="286">
        <f t="shared" si="6"/>
        <v>1049</v>
      </c>
      <c r="W85" s="286">
        <f t="shared" si="6"/>
        <v>887</v>
      </c>
      <c r="X85" s="287">
        <f t="shared" si="6"/>
        <v>2302</v>
      </c>
    </row>
    <row r="86" spans="2:24">
      <c r="B86" s="284" t="s">
        <v>555</v>
      </c>
      <c r="C86" s="285" t="s">
        <v>283</v>
      </c>
      <c r="D86" s="286">
        <f t="shared" si="6"/>
        <v>0</v>
      </c>
      <c r="E86" s="286">
        <f t="shared" si="6"/>
        <v>4</v>
      </c>
      <c r="F86" s="286">
        <f t="shared" si="6"/>
        <v>6</v>
      </c>
      <c r="G86" s="286">
        <f t="shared" si="6"/>
        <v>18</v>
      </c>
      <c r="H86" s="286">
        <f t="shared" si="6"/>
        <v>47</v>
      </c>
      <c r="I86" s="286">
        <f t="shared" si="6"/>
        <v>43</v>
      </c>
      <c r="J86" s="286">
        <f t="shared" si="6"/>
        <v>118</v>
      </c>
      <c r="K86" s="286">
        <f t="shared" si="6"/>
        <v>0</v>
      </c>
      <c r="L86" s="286">
        <f t="shared" si="6"/>
        <v>7</v>
      </c>
      <c r="M86" s="286">
        <f t="shared" si="6"/>
        <v>19</v>
      </c>
      <c r="N86" s="286">
        <f t="shared" si="6"/>
        <v>40</v>
      </c>
      <c r="O86" s="286">
        <f t="shared" si="6"/>
        <v>62</v>
      </c>
      <c r="P86" s="286">
        <f t="shared" si="6"/>
        <v>150</v>
      </c>
      <c r="Q86" s="286">
        <f t="shared" si="6"/>
        <v>278</v>
      </c>
      <c r="R86" s="286">
        <f t="shared" si="6"/>
        <v>0</v>
      </c>
      <c r="S86" s="286">
        <f t="shared" si="6"/>
        <v>11</v>
      </c>
      <c r="T86" s="286">
        <f t="shared" si="6"/>
        <v>25</v>
      </c>
      <c r="U86" s="286">
        <f t="shared" si="6"/>
        <v>58</v>
      </c>
      <c r="V86" s="286">
        <f t="shared" si="6"/>
        <v>109</v>
      </c>
      <c r="W86" s="286">
        <f t="shared" si="6"/>
        <v>193</v>
      </c>
      <c r="X86" s="287">
        <f t="shared" si="6"/>
        <v>396</v>
      </c>
    </row>
    <row r="87" spans="2:24">
      <c r="B87" s="284" t="s">
        <v>556</v>
      </c>
      <c r="C87" s="285" t="s">
        <v>264</v>
      </c>
      <c r="D87" s="286">
        <f t="shared" si="6"/>
        <v>0</v>
      </c>
      <c r="E87" s="286">
        <f t="shared" si="6"/>
        <v>17</v>
      </c>
      <c r="F87" s="286">
        <f t="shared" si="6"/>
        <v>19</v>
      </c>
      <c r="G87" s="286">
        <f t="shared" si="6"/>
        <v>55</v>
      </c>
      <c r="H87" s="286">
        <f t="shared" si="6"/>
        <v>79</v>
      </c>
      <c r="I87" s="286">
        <f t="shared" si="6"/>
        <v>45</v>
      </c>
      <c r="J87" s="286">
        <f t="shared" si="6"/>
        <v>215</v>
      </c>
      <c r="K87" s="286">
        <f t="shared" si="6"/>
        <v>2</v>
      </c>
      <c r="L87" s="286">
        <f t="shared" si="6"/>
        <v>51</v>
      </c>
      <c r="M87" s="286">
        <f t="shared" si="6"/>
        <v>47</v>
      </c>
      <c r="N87" s="286">
        <f t="shared" si="6"/>
        <v>74</v>
      </c>
      <c r="O87" s="286">
        <f t="shared" si="6"/>
        <v>88</v>
      </c>
      <c r="P87" s="286">
        <f t="shared" si="6"/>
        <v>85</v>
      </c>
      <c r="Q87" s="286">
        <f t="shared" si="6"/>
        <v>347</v>
      </c>
      <c r="R87" s="286">
        <f t="shared" si="6"/>
        <v>2</v>
      </c>
      <c r="S87" s="286">
        <f t="shared" si="6"/>
        <v>68</v>
      </c>
      <c r="T87" s="286">
        <f t="shared" si="6"/>
        <v>66</v>
      </c>
      <c r="U87" s="286">
        <f t="shared" si="6"/>
        <v>129</v>
      </c>
      <c r="V87" s="286">
        <f t="shared" si="6"/>
        <v>167</v>
      </c>
      <c r="W87" s="286">
        <f t="shared" si="6"/>
        <v>130</v>
      </c>
      <c r="X87" s="287">
        <f t="shared" si="6"/>
        <v>562</v>
      </c>
    </row>
    <row r="88" spans="2:24">
      <c r="B88" s="284" t="s">
        <v>556</v>
      </c>
      <c r="C88" s="285" t="s">
        <v>279</v>
      </c>
      <c r="D88" s="286">
        <f t="shared" si="6"/>
        <v>0</v>
      </c>
      <c r="E88" s="286">
        <f t="shared" si="6"/>
        <v>7</v>
      </c>
      <c r="F88" s="286">
        <f t="shared" si="6"/>
        <v>10</v>
      </c>
      <c r="G88" s="286">
        <f t="shared" si="6"/>
        <v>18</v>
      </c>
      <c r="H88" s="286">
        <f t="shared" si="6"/>
        <v>26</v>
      </c>
      <c r="I88" s="286">
        <f t="shared" si="6"/>
        <v>26</v>
      </c>
      <c r="J88" s="286">
        <f t="shared" si="6"/>
        <v>87</v>
      </c>
      <c r="K88" s="286">
        <f t="shared" si="6"/>
        <v>0</v>
      </c>
      <c r="L88" s="286">
        <f t="shared" si="6"/>
        <v>67</v>
      </c>
      <c r="M88" s="286">
        <f t="shared" si="6"/>
        <v>94</v>
      </c>
      <c r="N88" s="286">
        <f t="shared" si="6"/>
        <v>157</v>
      </c>
      <c r="O88" s="286">
        <f t="shared" si="6"/>
        <v>222</v>
      </c>
      <c r="P88" s="286">
        <f t="shared" si="6"/>
        <v>119</v>
      </c>
      <c r="Q88" s="286">
        <f t="shared" si="6"/>
        <v>659</v>
      </c>
      <c r="R88" s="286">
        <f t="shared" si="6"/>
        <v>0</v>
      </c>
      <c r="S88" s="286">
        <f t="shared" si="6"/>
        <v>74</v>
      </c>
      <c r="T88" s="286">
        <f t="shared" si="6"/>
        <v>104</v>
      </c>
      <c r="U88" s="286">
        <f t="shared" si="6"/>
        <v>175</v>
      </c>
      <c r="V88" s="286">
        <f t="shared" si="6"/>
        <v>248</v>
      </c>
      <c r="W88" s="286">
        <f t="shared" si="6"/>
        <v>145</v>
      </c>
      <c r="X88" s="287">
        <f t="shared" si="6"/>
        <v>746</v>
      </c>
    </row>
    <row r="89" spans="2:24">
      <c r="B89" s="284" t="s">
        <v>556</v>
      </c>
      <c r="C89" s="285" t="s">
        <v>280</v>
      </c>
      <c r="D89" s="286">
        <f t="shared" si="6"/>
        <v>0</v>
      </c>
      <c r="E89" s="286">
        <f t="shared" si="6"/>
        <v>14</v>
      </c>
      <c r="F89" s="286">
        <f t="shared" si="6"/>
        <v>33</v>
      </c>
      <c r="G89" s="286">
        <f t="shared" si="6"/>
        <v>53</v>
      </c>
      <c r="H89" s="286">
        <f t="shared" si="6"/>
        <v>541</v>
      </c>
      <c r="I89" s="286">
        <f t="shared" si="6"/>
        <v>176</v>
      </c>
      <c r="J89" s="286">
        <f t="shared" si="6"/>
        <v>817</v>
      </c>
      <c r="K89" s="286">
        <f t="shared" si="6"/>
        <v>0</v>
      </c>
      <c r="L89" s="286">
        <f t="shared" si="6"/>
        <v>13</v>
      </c>
      <c r="M89" s="286">
        <f t="shared" si="6"/>
        <v>41</v>
      </c>
      <c r="N89" s="286">
        <f t="shared" si="6"/>
        <v>59</v>
      </c>
      <c r="O89" s="286">
        <f t="shared" si="6"/>
        <v>289</v>
      </c>
      <c r="P89" s="286">
        <f t="shared" si="6"/>
        <v>529</v>
      </c>
      <c r="Q89" s="286">
        <f t="shared" si="6"/>
        <v>931</v>
      </c>
      <c r="R89" s="286">
        <f t="shared" si="6"/>
        <v>0</v>
      </c>
      <c r="S89" s="286">
        <f t="shared" si="6"/>
        <v>27</v>
      </c>
      <c r="T89" s="286">
        <f t="shared" si="6"/>
        <v>74</v>
      </c>
      <c r="U89" s="286">
        <f t="shared" si="6"/>
        <v>112</v>
      </c>
      <c r="V89" s="286">
        <f t="shared" si="6"/>
        <v>830</v>
      </c>
      <c r="W89" s="286">
        <f t="shared" si="6"/>
        <v>705</v>
      </c>
      <c r="X89" s="287">
        <f t="shared" si="6"/>
        <v>1748</v>
      </c>
    </row>
    <row r="90" spans="2:24">
      <c r="B90" s="284" t="s">
        <v>557</v>
      </c>
      <c r="C90" s="285" t="s">
        <v>305</v>
      </c>
      <c r="D90" s="286">
        <f t="shared" si="6"/>
        <v>0</v>
      </c>
      <c r="E90" s="286">
        <f t="shared" si="6"/>
        <v>24</v>
      </c>
      <c r="F90" s="286">
        <f t="shared" si="6"/>
        <v>84</v>
      </c>
      <c r="G90" s="286">
        <f t="shared" si="6"/>
        <v>97</v>
      </c>
      <c r="H90" s="286">
        <f t="shared" si="6"/>
        <v>319</v>
      </c>
      <c r="I90" s="286">
        <f t="shared" si="6"/>
        <v>79</v>
      </c>
      <c r="J90" s="286">
        <f t="shared" si="6"/>
        <v>603</v>
      </c>
      <c r="K90" s="286">
        <f t="shared" si="6"/>
        <v>0</v>
      </c>
      <c r="L90" s="286">
        <f t="shared" si="6"/>
        <v>86</v>
      </c>
      <c r="M90" s="286">
        <f t="shared" si="6"/>
        <v>210</v>
      </c>
      <c r="N90" s="286">
        <f t="shared" si="6"/>
        <v>339</v>
      </c>
      <c r="O90" s="286">
        <f t="shared" si="6"/>
        <v>559</v>
      </c>
      <c r="P90" s="286">
        <f t="shared" si="6"/>
        <v>422</v>
      </c>
      <c r="Q90" s="286">
        <f t="shared" si="6"/>
        <v>1616</v>
      </c>
      <c r="R90" s="286">
        <f t="shared" si="6"/>
        <v>0</v>
      </c>
      <c r="S90" s="286">
        <f t="shared" si="6"/>
        <v>110</v>
      </c>
      <c r="T90" s="286">
        <f t="shared" si="6"/>
        <v>294</v>
      </c>
      <c r="U90" s="286">
        <f t="shared" si="6"/>
        <v>436</v>
      </c>
      <c r="V90" s="286">
        <f t="shared" si="6"/>
        <v>878</v>
      </c>
      <c r="W90" s="286">
        <f t="shared" si="6"/>
        <v>501</v>
      </c>
      <c r="X90" s="287">
        <f t="shared" si="6"/>
        <v>2219</v>
      </c>
    </row>
    <row r="91" spans="2:24">
      <c r="B91" s="284" t="s">
        <v>558</v>
      </c>
      <c r="C91" s="285" t="s">
        <v>268</v>
      </c>
      <c r="D91" s="286">
        <f t="shared" si="6"/>
        <v>1</v>
      </c>
      <c r="E91" s="286">
        <f t="shared" si="6"/>
        <v>16</v>
      </c>
      <c r="F91" s="286">
        <f t="shared" si="6"/>
        <v>24</v>
      </c>
      <c r="G91" s="286">
        <f t="shared" si="6"/>
        <v>23</v>
      </c>
      <c r="H91" s="286">
        <f t="shared" si="6"/>
        <v>202</v>
      </c>
      <c r="I91" s="286">
        <f t="shared" si="6"/>
        <v>54</v>
      </c>
      <c r="J91" s="286">
        <f t="shared" si="6"/>
        <v>320</v>
      </c>
      <c r="K91" s="286">
        <f t="shared" si="6"/>
        <v>0</v>
      </c>
      <c r="L91" s="286">
        <f t="shared" si="6"/>
        <v>19</v>
      </c>
      <c r="M91" s="286">
        <f t="shared" si="6"/>
        <v>28</v>
      </c>
      <c r="N91" s="286">
        <f t="shared" si="6"/>
        <v>58</v>
      </c>
      <c r="O91" s="286">
        <f t="shared" si="6"/>
        <v>177</v>
      </c>
      <c r="P91" s="286">
        <f t="shared" si="6"/>
        <v>277</v>
      </c>
      <c r="Q91" s="286">
        <f t="shared" si="6"/>
        <v>559</v>
      </c>
      <c r="R91" s="286">
        <f t="shared" si="6"/>
        <v>1</v>
      </c>
      <c r="S91" s="286">
        <f t="shared" si="6"/>
        <v>35</v>
      </c>
      <c r="T91" s="286">
        <f t="shared" si="6"/>
        <v>52</v>
      </c>
      <c r="U91" s="286">
        <f t="shared" si="6"/>
        <v>81</v>
      </c>
      <c r="V91" s="286">
        <f t="shared" si="6"/>
        <v>379</v>
      </c>
      <c r="W91" s="286">
        <f t="shared" si="6"/>
        <v>331</v>
      </c>
      <c r="X91" s="287">
        <f t="shared" si="6"/>
        <v>879</v>
      </c>
    </row>
    <row r="92" spans="2:24">
      <c r="B92" s="284" t="s">
        <v>558</v>
      </c>
      <c r="C92" s="285" t="s">
        <v>294</v>
      </c>
      <c r="D92" s="286">
        <f t="shared" si="6"/>
        <v>0</v>
      </c>
      <c r="E92" s="286">
        <f t="shared" si="6"/>
        <v>14</v>
      </c>
      <c r="F92" s="286">
        <f t="shared" si="6"/>
        <v>25</v>
      </c>
      <c r="G92" s="286">
        <f t="shared" si="6"/>
        <v>23</v>
      </c>
      <c r="H92" s="286">
        <f t="shared" si="6"/>
        <v>276</v>
      </c>
      <c r="I92" s="286">
        <f t="shared" si="6"/>
        <v>52</v>
      </c>
      <c r="J92" s="286">
        <f t="shared" si="6"/>
        <v>390</v>
      </c>
      <c r="K92" s="286">
        <f t="shared" si="6"/>
        <v>1</v>
      </c>
      <c r="L92" s="286">
        <f t="shared" si="6"/>
        <v>15</v>
      </c>
      <c r="M92" s="286">
        <f t="shared" si="6"/>
        <v>33</v>
      </c>
      <c r="N92" s="286">
        <f t="shared" si="6"/>
        <v>60</v>
      </c>
      <c r="O92" s="286">
        <f t="shared" si="6"/>
        <v>202</v>
      </c>
      <c r="P92" s="286">
        <f t="shared" si="6"/>
        <v>150</v>
      </c>
      <c r="Q92" s="286">
        <f t="shared" si="6"/>
        <v>461</v>
      </c>
      <c r="R92" s="286">
        <f t="shared" si="6"/>
        <v>1</v>
      </c>
      <c r="S92" s="286">
        <f t="shared" si="6"/>
        <v>29</v>
      </c>
      <c r="T92" s="286">
        <f t="shared" si="6"/>
        <v>58</v>
      </c>
      <c r="U92" s="286">
        <f t="shared" si="6"/>
        <v>83</v>
      </c>
      <c r="V92" s="286">
        <f t="shared" si="6"/>
        <v>478</v>
      </c>
      <c r="W92" s="286">
        <f t="shared" si="6"/>
        <v>202</v>
      </c>
      <c r="X92" s="287">
        <f t="shared" si="6"/>
        <v>851</v>
      </c>
    </row>
    <row r="93" spans="2:24">
      <c r="B93" s="284" t="s">
        <v>558</v>
      </c>
      <c r="C93" s="285" t="s">
        <v>297</v>
      </c>
      <c r="D93" s="286">
        <f t="shared" si="6"/>
        <v>0</v>
      </c>
      <c r="E93" s="286">
        <f t="shared" si="6"/>
        <v>13</v>
      </c>
      <c r="F93" s="286">
        <f t="shared" si="6"/>
        <v>8</v>
      </c>
      <c r="G93" s="286">
        <f t="shared" ref="G93:X93" si="7">G154+G215+G278+G342</f>
        <v>37</v>
      </c>
      <c r="H93" s="286">
        <f t="shared" si="7"/>
        <v>395</v>
      </c>
      <c r="I93" s="286">
        <f t="shared" si="7"/>
        <v>239</v>
      </c>
      <c r="J93" s="286">
        <f t="shared" si="7"/>
        <v>692</v>
      </c>
      <c r="K93" s="286">
        <f t="shared" si="7"/>
        <v>0</v>
      </c>
      <c r="L93" s="286">
        <f t="shared" si="7"/>
        <v>14</v>
      </c>
      <c r="M93" s="286">
        <f t="shared" si="7"/>
        <v>36</v>
      </c>
      <c r="N93" s="286">
        <f t="shared" si="7"/>
        <v>79</v>
      </c>
      <c r="O93" s="286">
        <f t="shared" si="7"/>
        <v>319</v>
      </c>
      <c r="P93" s="286">
        <f t="shared" si="7"/>
        <v>958</v>
      </c>
      <c r="Q93" s="286">
        <f t="shared" si="7"/>
        <v>1406</v>
      </c>
      <c r="R93" s="286">
        <f t="shared" si="7"/>
        <v>0</v>
      </c>
      <c r="S93" s="286">
        <f t="shared" si="7"/>
        <v>27</v>
      </c>
      <c r="T93" s="286">
        <f t="shared" si="7"/>
        <v>44</v>
      </c>
      <c r="U93" s="286">
        <f t="shared" si="7"/>
        <v>116</v>
      </c>
      <c r="V93" s="286">
        <f t="shared" si="7"/>
        <v>714</v>
      </c>
      <c r="W93" s="286">
        <f t="shared" si="7"/>
        <v>1197</v>
      </c>
      <c r="X93" s="287">
        <f t="shared" si="7"/>
        <v>2098</v>
      </c>
    </row>
    <row r="94" spans="2:24">
      <c r="B94" s="284" t="s">
        <v>300</v>
      </c>
      <c r="C94" s="285" t="s">
        <v>300</v>
      </c>
      <c r="D94" s="286">
        <f t="shared" ref="D94:X102" si="8">D155+D216+D279+D343</f>
        <v>0</v>
      </c>
      <c r="E94" s="286">
        <f t="shared" si="8"/>
        <v>24</v>
      </c>
      <c r="F94" s="286">
        <f t="shared" si="8"/>
        <v>63</v>
      </c>
      <c r="G94" s="286">
        <f t="shared" si="8"/>
        <v>75</v>
      </c>
      <c r="H94" s="286">
        <f t="shared" si="8"/>
        <v>365</v>
      </c>
      <c r="I94" s="286">
        <f t="shared" si="8"/>
        <v>50</v>
      </c>
      <c r="J94" s="286">
        <f t="shared" si="8"/>
        <v>577</v>
      </c>
      <c r="K94" s="286">
        <f t="shared" si="8"/>
        <v>0</v>
      </c>
      <c r="L94" s="286">
        <f t="shared" si="8"/>
        <v>30</v>
      </c>
      <c r="M94" s="286">
        <f t="shared" si="8"/>
        <v>64</v>
      </c>
      <c r="N94" s="286">
        <f t="shared" si="8"/>
        <v>99</v>
      </c>
      <c r="O94" s="286">
        <f t="shared" si="8"/>
        <v>358</v>
      </c>
      <c r="P94" s="286">
        <f t="shared" si="8"/>
        <v>260</v>
      </c>
      <c r="Q94" s="286">
        <f t="shared" si="8"/>
        <v>811</v>
      </c>
      <c r="R94" s="286">
        <f t="shared" si="8"/>
        <v>0</v>
      </c>
      <c r="S94" s="286">
        <f t="shared" si="8"/>
        <v>54</v>
      </c>
      <c r="T94" s="286">
        <f t="shared" si="8"/>
        <v>127</v>
      </c>
      <c r="U94" s="286">
        <f t="shared" si="8"/>
        <v>174</v>
      </c>
      <c r="V94" s="286">
        <f t="shared" si="8"/>
        <v>723</v>
      </c>
      <c r="W94" s="286">
        <f t="shared" si="8"/>
        <v>310</v>
      </c>
      <c r="X94" s="287">
        <f t="shared" si="8"/>
        <v>1388</v>
      </c>
    </row>
    <row r="95" spans="2:24">
      <c r="B95" s="284" t="s">
        <v>304</v>
      </c>
      <c r="C95" s="285" t="s">
        <v>269</v>
      </c>
      <c r="D95" s="286">
        <f t="shared" si="8"/>
        <v>0</v>
      </c>
      <c r="E95" s="286">
        <f t="shared" si="8"/>
        <v>13</v>
      </c>
      <c r="F95" s="286">
        <f t="shared" si="8"/>
        <v>25</v>
      </c>
      <c r="G95" s="286">
        <f t="shared" si="8"/>
        <v>48</v>
      </c>
      <c r="H95" s="286">
        <f t="shared" si="8"/>
        <v>188</v>
      </c>
      <c r="I95" s="286">
        <f t="shared" si="8"/>
        <v>102</v>
      </c>
      <c r="J95" s="286">
        <f t="shared" si="8"/>
        <v>376</v>
      </c>
      <c r="K95" s="286">
        <f t="shared" si="8"/>
        <v>0</v>
      </c>
      <c r="L95" s="286">
        <f t="shared" si="8"/>
        <v>19</v>
      </c>
      <c r="M95" s="286">
        <f t="shared" si="8"/>
        <v>56</v>
      </c>
      <c r="N95" s="286">
        <f t="shared" si="8"/>
        <v>114</v>
      </c>
      <c r="O95" s="286">
        <f t="shared" si="8"/>
        <v>224</v>
      </c>
      <c r="P95" s="286">
        <f t="shared" si="8"/>
        <v>308</v>
      </c>
      <c r="Q95" s="286">
        <f t="shared" si="8"/>
        <v>721</v>
      </c>
      <c r="R95" s="286">
        <f t="shared" si="8"/>
        <v>0</v>
      </c>
      <c r="S95" s="286">
        <f t="shared" si="8"/>
        <v>32</v>
      </c>
      <c r="T95" s="286">
        <f t="shared" si="8"/>
        <v>81</v>
      </c>
      <c r="U95" s="286">
        <f t="shared" si="8"/>
        <v>162</v>
      </c>
      <c r="V95" s="286">
        <f t="shared" si="8"/>
        <v>412</v>
      </c>
      <c r="W95" s="286">
        <f t="shared" si="8"/>
        <v>410</v>
      </c>
      <c r="X95" s="287">
        <f t="shared" si="8"/>
        <v>1097</v>
      </c>
    </row>
    <row r="96" spans="2:24">
      <c r="B96" s="284" t="s">
        <v>304</v>
      </c>
      <c r="C96" s="285" t="s">
        <v>281</v>
      </c>
      <c r="D96" s="286">
        <f t="shared" si="8"/>
        <v>1</v>
      </c>
      <c r="E96" s="286">
        <f t="shared" si="8"/>
        <v>4</v>
      </c>
      <c r="F96" s="286">
        <f t="shared" si="8"/>
        <v>14</v>
      </c>
      <c r="G96" s="286">
        <f t="shared" si="8"/>
        <v>80</v>
      </c>
      <c r="H96" s="286">
        <f t="shared" si="8"/>
        <v>960</v>
      </c>
      <c r="I96" s="286">
        <f t="shared" si="8"/>
        <v>188</v>
      </c>
      <c r="J96" s="286">
        <f t="shared" si="8"/>
        <v>1247</v>
      </c>
      <c r="K96" s="286">
        <f t="shared" si="8"/>
        <v>0</v>
      </c>
      <c r="L96" s="286">
        <f t="shared" si="8"/>
        <v>12</v>
      </c>
      <c r="M96" s="286">
        <f t="shared" si="8"/>
        <v>28</v>
      </c>
      <c r="N96" s="286">
        <f t="shared" si="8"/>
        <v>55</v>
      </c>
      <c r="O96" s="286">
        <f t="shared" si="8"/>
        <v>669</v>
      </c>
      <c r="P96" s="286">
        <f t="shared" si="8"/>
        <v>368</v>
      </c>
      <c r="Q96" s="286">
        <f t="shared" si="8"/>
        <v>1132</v>
      </c>
      <c r="R96" s="286">
        <f t="shared" si="8"/>
        <v>1</v>
      </c>
      <c r="S96" s="286">
        <f t="shared" si="8"/>
        <v>16</v>
      </c>
      <c r="T96" s="286">
        <f t="shared" si="8"/>
        <v>42</v>
      </c>
      <c r="U96" s="286">
        <f t="shared" si="8"/>
        <v>135</v>
      </c>
      <c r="V96" s="286">
        <f t="shared" si="8"/>
        <v>1629</v>
      </c>
      <c r="W96" s="286">
        <f t="shared" si="8"/>
        <v>556</v>
      </c>
      <c r="X96" s="287">
        <f t="shared" si="8"/>
        <v>2379</v>
      </c>
    </row>
    <row r="97" spans="2:24">
      <c r="B97" s="284" t="s">
        <v>304</v>
      </c>
      <c r="C97" s="285" t="s">
        <v>281</v>
      </c>
      <c r="D97" s="286">
        <f t="shared" si="8"/>
        <v>2</v>
      </c>
      <c r="E97" s="286">
        <f t="shared" si="8"/>
        <v>35</v>
      </c>
      <c r="F97" s="286">
        <f t="shared" si="8"/>
        <v>37</v>
      </c>
      <c r="G97" s="286">
        <f t="shared" si="8"/>
        <v>92</v>
      </c>
      <c r="H97" s="286">
        <f t="shared" si="8"/>
        <v>704</v>
      </c>
      <c r="I97" s="286">
        <f t="shared" si="8"/>
        <v>184</v>
      </c>
      <c r="J97" s="286">
        <f t="shared" si="8"/>
        <v>1054</v>
      </c>
      <c r="K97" s="286">
        <f t="shared" si="8"/>
        <v>4</v>
      </c>
      <c r="L97" s="286">
        <f t="shared" si="8"/>
        <v>79</v>
      </c>
      <c r="M97" s="286">
        <f t="shared" si="8"/>
        <v>88</v>
      </c>
      <c r="N97" s="286">
        <f t="shared" si="8"/>
        <v>152</v>
      </c>
      <c r="O97" s="286">
        <f t="shared" si="8"/>
        <v>592</v>
      </c>
      <c r="P97" s="286">
        <f t="shared" si="8"/>
        <v>484</v>
      </c>
      <c r="Q97" s="286">
        <f t="shared" si="8"/>
        <v>1399</v>
      </c>
      <c r="R97" s="286">
        <f t="shared" si="8"/>
        <v>6</v>
      </c>
      <c r="S97" s="286">
        <f t="shared" si="8"/>
        <v>114</v>
      </c>
      <c r="T97" s="286">
        <f t="shared" si="8"/>
        <v>125</v>
      </c>
      <c r="U97" s="286">
        <f t="shared" si="8"/>
        <v>244</v>
      </c>
      <c r="V97" s="286">
        <f t="shared" si="8"/>
        <v>1296</v>
      </c>
      <c r="W97" s="286">
        <f t="shared" si="8"/>
        <v>668</v>
      </c>
      <c r="X97" s="287">
        <f t="shared" si="8"/>
        <v>2453</v>
      </c>
    </row>
    <row r="98" spans="2:24">
      <c r="B98" s="284" t="s">
        <v>304</v>
      </c>
      <c r="C98" s="285" t="s">
        <v>289</v>
      </c>
      <c r="D98" s="286">
        <f t="shared" si="8"/>
        <v>0</v>
      </c>
      <c r="E98" s="286">
        <f t="shared" si="8"/>
        <v>5</v>
      </c>
      <c r="F98" s="286">
        <f t="shared" si="8"/>
        <v>13</v>
      </c>
      <c r="G98" s="286">
        <f t="shared" si="8"/>
        <v>53</v>
      </c>
      <c r="H98" s="286">
        <f t="shared" si="8"/>
        <v>369</v>
      </c>
      <c r="I98" s="286">
        <f t="shared" si="8"/>
        <v>148</v>
      </c>
      <c r="J98" s="286">
        <f t="shared" si="8"/>
        <v>588</v>
      </c>
      <c r="K98" s="286">
        <f t="shared" si="8"/>
        <v>0</v>
      </c>
      <c r="L98" s="286">
        <f t="shared" si="8"/>
        <v>14</v>
      </c>
      <c r="M98" s="286">
        <f t="shared" si="8"/>
        <v>25</v>
      </c>
      <c r="N98" s="286">
        <f t="shared" si="8"/>
        <v>41</v>
      </c>
      <c r="O98" s="286">
        <f t="shared" si="8"/>
        <v>270</v>
      </c>
      <c r="P98" s="286">
        <f t="shared" si="8"/>
        <v>562</v>
      </c>
      <c r="Q98" s="286">
        <f t="shared" si="8"/>
        <v>912</v>
      </c>
      <c r="R98" s="286">
        <f t="shared" si="8"/>
        <v>0</v>
      </c>
      <c r="S98" s="286">
        <f t="shared" si="8"/>
        <v>19</v>
      </c>
      <c r="T98" s="286">
        <f t="shared" si="8"/>
        <v>38</v>
      </c>
      <c r="U98" s="286">
        <f t="shared" si="8"/>
        <v>94</v>
      </c>
      <c r="V98" s="286">
        <f t="shared" si="8"/>
        <v>639</v>
      </c>
      <c r="W98" s="286">
        <f t="shared" si="8"/>
        <v>710</v>
      </c>
      <c r="X98" s="287">
        <f t="shared" si="8"/>
        <v>1500</v>
      </c>
    </row>
    <row r="99" spans="2:24">
      <c r="B99" s="284" t="s">
        <v>304</v>
      </c>
      <c r="C99" s="285" t="s">
        <v>291</v>
      </c>
      <c r="D99" s="286">
        <f t="shared" si="8"/>
        <v>3</v>
      </c>
      <c r="E99" s="286">
        <f t="shared" si="8"/>
        <v>29</v>
      </c>
      <c r="F99" s="286">
        <f t="shared" si="8"/>
        <v>69</v>
      </c>
      <c r="G99" s="286">
        <f t="shared" si="8"/>
        <v>78</v>
      </c>
      <c r="H99" s="286">
        <f t="shared" si="8"/>
        <v>209</v>
      </c>
      <c r="I99" s="286">
        <f t="shared" si="8"/>
        <v>61</v>
      </c>
      <c r="J99" s="286">
        <f t="shared" si="8"/>
        <v>449</v>
      </c>
      <c r="K99" s="286">
        <f t="shared" si="8"/>
        <v>2</v>
      </c>
      <c r="L99" s="286">
        <f t="shared" si="8"/>
        <v>51</v>
      </c>
      <c r="M99" s="286">
        <f t="shared" si="8"/>
        <v>122</v>
      </c>
      <c r="N99" s="286">
        <f t="shared" si="8"/>
        <v>171</v>
      </c>
      <c r="O99" s="286">
        <f t="shared" si="8"/>
        <v>235</v>
      </c>
      <c r="P99" s="286">
        <f t="shared" si="8"/>
        <v>199</v>
      </c>
      <c r="Q99" s="286">
        <f t="shared" si="8"/>
        <v>780</v>
      </c>
      <c r="R99" s="286">
        <f t="shared" si="8"/>
        <v>5</v>
      </c>
      <c r="S99" s="286">
        <f t="shared" si="8"/>
        <v>80</v>
      </c>
      <c r="T99" s="286">
        <f t="shared" si="8"/>
        <v>191</v>
      </c>
      <c r="U99" s="286">
        <f t="shared" si="8"/>
        <v>249</v>
      </c>
      <c r="V99" s="286">
        <f t="shared" si="8"/>
        <v>444</v>
      </c>
      <c r="W99" s="286">
        <f t="shared" si="8"/>
        <v>260</v>
      </c>
      <c r="X99" s="287">
        <f t="shared" si="8"/>
        <v>1229</v>
      </c>
    </row>
    <row r="100" spans="2:24">
      <c r="B100" s="284" t="s">
        <v>304</v>
      </c>
      <c r="C100" s="285" t="s">
        <v>304</v>
      </c>
      <c r="D100" s="286">
        <f t="shared" si="8"/>
        <v>0</v>
      </c>
      <c r="E100" s="286">
        <f t="shared" si="8"/>
        <v>12</v>
      </c>
      <c r="F100" s="286">
        <f t="shared" si="8"/>
        <v>19</v>
      </c>
      <c r="G100" s="286">
        <f t="shared" si="8"/>
        <v>57</v>
      </c>
      <c r="H100" s="286">
        <f t="shared" si="8"/>
        <v>170</v>
      </c>
      <c r="I100" s="286">
        <f t="shared" si="8"/>
        <v>95</v>
      </c>
      <c r="J100" s="286">
        <f t="shared" si="8"/>
        <v>353</v>
      </c>
      <c r="K100" s="286">
        <f t="shared" si="8"/>
        <v>0</v>
      </c>
      <c r="L100" s="286">
        <f t="shared" si="8"/>
        <v>83</v>
      </c>
      <c r="M100" s="286">
        <f t="shared" si="8"/>
        <v>131</v>
      </c>
      <c r="N100" s="286">
        <f t="shared" si="8"/>
        <v>94</v>
      </c>
      <c r="O100" s="286">
        <f t="shared" si="8"/>
        <v>331</v>
      </c>
      <c r="P100" s="286">
        <f t="shared" si="8"/>
        <v>600</v>
      </c>
      <c r="Q100" s="286">
        <f t="shared" si="8"/>
        <v>1239</v>
      </c>
      <c r="R100" s="286">
        <f t="shared" si="8"/>
        <v>0</v>
      </c>
      <c r="S100" s="286">
        <f t="shared" si="8"/>
        <v>95</v>
      </c>
      <c r="T100" s="286">
        <f t="shared" si="8"/>
        <v>150</v>
      </c>
      <c r="U100" s="286">
        <f t="shared" si="8"/>
        <v>151</v>
      </c>
      <c r="V100" s="286">
        <f t="shared" si="8"/>
        <v>501</v>
      </c>
      <c r="W100" s="286">
        <f t="shared" si="8"/>
        <v>695</v>
      </c>
      <c r="X100" s="287">
        <f t="shared" si="8"/>
        <v>1592</v>
      </c>
    </row>
    <row r="101" spans="2:24">
      <c r="B101" s="284" t="s">
        <v>306</v>
      </c>
      <c r="C101" s="285" t="s">
        <v>306</v>
      </c>
      <c r="D101" s="286">
        <f t="shared" si="8"/>
        <v>2</v>
      </c>
      <c r="E101" s="286">
        <f t="shared" si="8"/>
        <v>31</v>
      </c>
      <c r="F101" s="286">
        <f t="shared" si="8"/>
        <v>36</v>
      </c>
      <c r="G101" s="286">
        <f t="shared" si="8"/>
        <v>69</v>
      </c>
      <c r="H101" s="286">
        <f t="shared" si="8"/>
        <v>227</v>
      </c>
      <c r="I101" s="286">
        <f t="shared" si="8"/>
        <v>45</v>
      </c>
      <c r="J101" s="286">
        <f t="shared" si="8"/>
        <v>410</v>
      </c>
      <c r="K101" s="286">
        <f t="shared" si="8"/>
        <v>1</v>
      </c>
      <c r="L101" s="286">
        <f t="shared" si="8"/>
        <v>99</v>
      </c>
      <c r="M101" s="286">
        <f t="shared" si="8"/>
        <v>118</v>
      </c>
      <c r="N101" s="286">
        <f t="shared" si="8"/>
        <v>233</v>
      </c>
      <c r="O101" s="286">
        <f t="shared" si="8"/>
        <v>220</v>
      </c>
      <c r="P101" s="286">
        <f t="shared" si="8"/>
        <v>105</v>
      </c>
      <c r="Q101" s="286">
        <f t="shared" si="8"/>
        <v>776</v>
      </c>
      <c r="R101" s="286">
        <f t="shared" si="8"/>
        <v>3</v>
      </c>
      <c r="S101" s="286">
        <f t="shared" si="8"/>
        <v>130</v>
      </c>
      <c r="T101" s="286">
        <f t="shared" si="8"/>
        <v>154</v>
      </c>
      <c r="U101" s="286">
        <f t="shared" si="8"/>
        <v>302</v>
      </c>
      <c r="V101" s="286">
        <f t="shared" si="8"/>
        <v>447</v>
      </c>
      <c r="W101" s="286">
        <f t="shared" si="8"/>
        <v>150</v>
      </c>
      <c r="X101" s="287">
        <f t="shared" si="8"/>
        <v>1186</v>
      </c>
    </row>
    <row r="102" spans="2:24" s="291" customFormat="1">
      <c r="B102" s="363"/>
      <c r="C102" s="288" t="s">
        <v>308</v>
      </c>
      <c r="D102" s="289">
        <f>D163+D224+D287+D351</f>
        <v>358</v>
      </c>
      <c r="E102" s="289">
        <f t="shared" si="8"/>
        <v>1182</v>
      </c>
      <c r="F102" s="289">
        <f t="shared" si="8"/>
        <v>1780</v>
      </c>
      <c r="G102" s="289">
        <f t="shared" si="8"/>
        <v>3713</v>
      </c>
      <c r="H102" s="289">
        <f t="shared" si="8"/>
        <v>18307</v>
      </c>
      <c r="I102" s="289">
        <f t="shared" si="8"/>
        <v>8068</v>
      </c>
      <c r="J102" s="289">
        <f t="shared" si="8"/>
        <v>33408</v>
      </c>
      <c r="K102" s="289">
        <f t="shared" si="8"/>
        <v>376</v>
      </c>
      <c r="L102" s="289">
        <f t="shared" si="8"/>
        <v>2083</v>
      </c>
      <c r="M102" s="289">
        <f t="shared" si="8"/>
        <v>3463</v>
      </c>
      <c r="N102" s="289">
        <f t="shared" si="8"/>
        <v>6172</v>
      </c>
      <c r="O102" s="289">
        <f t="shared" si="8"/>
        <v>15554</v>
      </c>
      <c r="P102" s="289">
        <f t="shared" si="8"/>
        <v>23224</v>
      </c>
      <c r="Q102" s="289">
        <f t="shared" si="8"/>
        <v>50872</v>
      </c>
      <c r="R102" s="289">
        <f t="shared" si="8"/>
        <v>734</v>
      </c>
      <c r="S102" s="289">
        <f t="shared" si="8"/>
        <v>3265</v>
      </c>
      <c r="T102" s="289">
        <f t="shared" si="8"/>
        <v>5243</v>
      </c>
      <c r="U102" s="289">
        <f t="shared" si="8"/>
        <v>9885</v>
      </c>
      <c r="V102" s="289">
        <f t="shared" si="8"/>
        <v>33861</v>
      </c>
      <c r="W102" s="289">
        <f t="shared" si="8"/>
        <v>31292</v>
      </c>
      <c r="X102" s="290">
        <f>X163+X224+X287+X351</f>
        <v>84280</v>
      </c>
    </row>
    <row r="103" spans="2:24" s="291" customFormat="1">
      <c r="B103" s="364"/>
      <c r="C103" s="288" t="s">
        <v>58</v>
      </c>
      <c r="D103" s="289">
        <f t="shared" ref="D103:X104" si="9">D164+D225+D288+D352</f>
        <v>98</v>
      </c>
      <c r="E103" s="289">
        <f t="shared" si="9"/>
        <v>2310</v>
      </c>
      <c r="F103" s="289">
        <f t="shared" si="9"/>
        <v>4441</v>
      </c>
      <c r="G103" s="289">
        <f t="shared" si="9"/>
        <v>6991</v>
      </c>
      <c r="H103" s="289">
        <f t="shared" si="9"/>
        <v>23312</v>
      </c>
      <c r="I103" s="289">
        <f t="shared" si="9"/>
        <v>14525</v>
      </c>
      <c r="J103" s="289">
        <f t="shared" si="9"/>
        <v>51677</v>
      </c>
      <c r="K103" s="289">
        <f t="shared" si="9"/>
        <v>107</v>
      </c>
      <c r="L103" s="289">
        <f t="shared" si="9"/>
        <v>2560</v>
      </c>
      <c r="M103" s="289">
        <f t="shared" si="9"/>
        <v>5471</v>
      </c>
      <c r="N103" s="289">
        <f t="shared" si="9"/>
        <v>9920</v>
      </c>
      <c r="O103" s="289">
        <f t="shared" si="9"/>
        <v>26096</v>
      </c>
      <c r="P103" s="289">
        <f t="shared" si="9"/>
        <v>35152</v>
      </c>
      <c r="Q103" s="289">
        <f t="shared" si="9"/>
        <v>79306</v>
      </c>
      <c r="R103" s="289">
        <f t="shared" si="9"/>
        <v>205</v>
      </c>
      <c r="S103" s="289">
        <f t="shared" si="9"/>
        <v>4870</v>
      </c>
      <c r="T103" s="289">
        <f t="shared" si="9"/>
        <v>9912</v>
      </c>
      <c r="U103" s="289">
        <f t="shared" si="9"/>
        <v>16911</v>
      </c>
      <c r="V103" s="289">
        <f t="shared" si="9"/>
        <v>49408</v>
      </c>
      <c r="W103" s="289">
        <f t="shared" si="9"/>
        <v>49677</v>
      </c>
      <c r="X103" s="290">
        <f t="shared" si="9"/>
        <v>130983</v>
      </c>
    </row>
    <row r="104" spans="2:24" s="291" customFormat="1" ht="13.5" thickBot="1">
      <c r="B104" s="365"/>
      <c r="C104" s="292" t="s">
        <v>309</v>
      </c>
      <c r="D104" s="293">
        <f t="shared" si="9"/>
        <v>456</v>
      </c>
      <c r="E104" s="293">
        <f t="shared" si="9"/>
        <v>3492</v>
      </c>
      <c r="F104" s="293">
        <f t="shared" si="9"/>
        <v>6221</v>
      </c>
      <c r="G104" s="293">
        <f t="shared" si="9"/>
        <v>10704</v>
      </c>
      <c r="H104" s="293">
        <f t="shared" si="9"/>
        <v>41619</v>
      </c>
      <c r="I104" s="293">
        <f t="shared" si="9"/>
        <v>22593</v>
      </c>
      <c r="J104" s="293">
        <f t="shared" si="9"/>
        <v>85085</v>
      </c>
      <c r="K104" s="293">
        <f t="shared" si="9"/>
        <v>483</v>
      </c>
      <c r="L104" s="293">
        <f t="shared" si="9"/>
        <v>4643</v>
      </c>
      <c r="M104" s="293">
        <f t="shared" si="9"/>
        <v>8934</v>
      </c>
      <c r="N104" s="293">
        <f t="shared" si="9"/>
        <v>16092</v>
      </c>
      <c r="O104" s="293">
        <f t="shared" si="9"/>
        <v>41650</v>
      </c>
      <c r="P104" s="293">
        <f t="shared" si="9"/>
        <v>58376</v>
      </c>
      <c r="Q104" s="293">
        <f t="shared" si="9"/>
        <v>130178</v>
      </c>
      <c r="R104" s="293">
        <f t="shared" si="9"/>
        <v>939</v>
      </c>
      <c r="S104" s="293">
        <f t="shared" si="9"/>
        <v>8135</v>
      </c>
      <c r="T104" s="293">
        <f t="shared" si="9"/>
        <v>15155</v>
      </c>
      <c r="U104" s="293">
        <f t="shared" si="9"/>
        <v>26796</v>
      </c>
      <c r="V104" s="293">
        <f t="shared" si="9"/>
        <v>83269</v>
      </c>
      <c r="W104" s="293">
        <f t="shared" si="9"/>
        <v>80969</v>
      </c>
      <c r="X104" s="294">
        <f t="shared" si="9"/>
        <v>215263</v>
      </c>
    </row>
    <row r="105" spans="2:24" s="291" customFormat="1">
      <c r="B105" s="295"/>
      <c r="C105" s="296"/>
      <c r="D105" s="297"/>
      <c r="E105" s="297"/>
      <c r="F105" s="297"/>
      <c r="G105" s="297"/>
      <c r="H105" s="297"/>
      <c r="I105" s="297"/>
      <c r="J105" s="297"/>
      <c r="K105" s="297"/>
      <c r="L105" s="297"/>
      <c r="M105" s="297"/>
      <c r="N105" s="297"/>
      <c r="O105" s="297"/>
      <c r="P105" s="297"/>
      <c r="Q105" s="297"/>
      <c r="R105" s="297"/>
      <c r="S105" s="297"/>
      <c r="T105" s="297"/>
      <c r="U105" s="297"/>
      <c r="V105" s="297"/>
      <c r="W105" s="297"/>
      <c r="X105" s="297"/>
    </row>
    <row r="106" spans="2:24">
      <c r="C106" s="360" t="s">
        <v>49</v>
      </c>
      <c r="D106" s="360"/>
      <c r="E106" s="360"/>
      <c r="F106" s="360"/>
      <c r="G106" s="360"/>
      <c r="H106" s="360"/>
      <c r="I106" s="360"/>
      <c r="J106" s="360"/>
      <c r="K106" s="360"/>
      <c r="L106" s="360"/>
      <c r="M106" s="360"/>
      <c r="N106" s="360"/>
      <c r="O106" s="360"/>
      <c r="P106" s="360"/>
      <c r="Q106" s="360"/>
      <c r="R106" s="360"/>
      <c r="S106" s="360"/>
      <c r="T106" s="360"/>
      <c r="U106" s="360"/>
      <c r="V106" s="360"/>
      <c r="W106" s="360"/>
      <c r="X106" s="282"/>
    </row>
    <row r="107" spans="2:24" ht="13.5" thickBot="1">
      <c r="C107" s="360" t="s">
        <v>56</v>
      </c>
      <c r="D107" s="360"/>
      <c r="E107" s="360"/>
      <c r="F107" s="360"/>
      <c r="G107" s="360"/>
      <c r="H107" s="360"/>
      <c r="I107" s="360"/>
      <c r="J107" s="360"/>
      <c r="K107" s="360"/>
      <c r="L107" s="360"/>
      <c r="M107" s="360"/>
      <c r="N107" s="360"/>
      <c r="O107" s="360"/>
      <c r="P107" s="360"/>
      <c r="Q107" s="360"/>
      <c r="R107" s="360"/>
      <c r="S107" s="360"/>
      <c r="T107" s="360"/>
      <c r="U107" s="360"/>
      <c r="V107" s="360"/>
      <c r="W107" s="360"/>
      <c r="X107" s="282"/>
    </row>
    <row r="108" spans="2:24">
      <c r="B108" s="354" t="s">
        <v>21</v>
      </c>
      <c r="C108" s="356" t="s">
        <v>559</v>
      </c>
      <c r="D108" s="356" t="s">
        <v>560</v>
      </c>
      <c r="E108" s="356"/>
      <c r="F108" s="356"/>
      <c r="G108" s="356"/>
      <c r="H108" s="356"/>
      <c r="I108" s="356"/>
      <c r="J108" s="356"/>
      <c r="K108" s="358" t="s">
        <v>561</v>
      </c>
      <c r="L108" s="358"/>
      <c r="M108" s="358"/>
      <c r="N108" s="358"/>
      <c r="O108" s="358"/>
      <c r="P108" s="358"/>
      <c r="Q108" s="358"/>
      <c r="R108" s="358" t="s">
        <v>562</v>
      </c>
      <c r="S108" s="358"/>
      <c r="T108" s="358"/>
      <c r="U108" s="358"/>
      <c r="V108" s="358"/>
      <c r="W108" s="358"/>
      <c r="X108" s="361"/>
    </row>
    <row r="109" spans="2:24">
      <c r="B109" s="355"/>
      <c r="C109" s="357"/>
      <c r="D109" s="357"/>
      <c r="E109" s="357"/>
      <c r="F109" s="357"/>
      <c r="G109" s="357"/>
      <c r="H109" s="357"/>
      <c r="I109" s="357"/>
      <c r="J109" s="357"/>
      <c r="K109" s="359"/>
      <c r="L109" s="359"/>
      <c r="M109" s="359"/>
      <c r="N109" s="359"/>
      <c r="O109" s="359"/>
      <c r="P109" s="359"/>
      <c r="Q109" s="359"/>
      <c r="R109" s="359"/>
      <c r="S109" s="359"/>
      <c r="T109" s="359"/>
      <c r="U109" s="359"/>
      <c r="V109" s="359"/>
      <c r="W109" s="359"/>
      <c r="X109" s="362"/>
    </row>
    <row r="110" spans="2:24">
      <c r="B110" s="355"/>
      <c r="C110" s="357"/>
      <c r="D110" s="352" t="s">
        <v>249</v>
      </c>
      <c r="E110" s="352" t="s">
        <v>250</v>
      </c>
      <c r="F110" s="352" t="s">
        <v>251</v>
      </c>
      <c r="G110" s="352" t="s">
        <v>252</v>
      </c>
      <c r="H110" s="352" t="s">
        <v>253</v>
      </c>
      <c r="I110" s="352" t="s">
        <v>254</v>
      </c>
      <c r="J110" s="352" t="s">
        <v>255</v>
      </c>
      <c r="K110" s="352" t="s">
        <v>249</v>
      </c>
      <c r="L110" s="352" t="s">
        <v>256</v>
      </c>
      <c r="M110" s="352" t="s">
        <v>251</v>
      </c>
      <c r="N110" s="352" t="s">
        <v>252</v>
      </c>
      <c r="O110" s="352" t="s">
        <v>257</v>
      </c>
      <c r="P110" s="352" t="s">
        <v>254</v>
      </c>
      <c r="Q110" s="352" t="s">
        <v>255</v>
      </c>
      <c r="R110" s="352" t="s">
        <v>249</v>
      </c>
      <c r="S110" s="352" t="s">
        <v>256</v>
      </c>
      <c r="T110" s="352" t="s">
        <v>258</v>
      </c>
      <c r="U110" s="352" t="s">
        <v>252</v>
      </c>
      <c r="V110" s="352" t="s">
        <v>259</v>
      </c>
      <c r="W110" s="352" t="s">
        <v>254</v>
      </c>
      <c r="X110" s="353" t="s">
        <v>260</v>
      </c>
    </row>
    <row r="111" spans="2:24">
      <c r="B111" s="355"/>
      <c r="C111" s="357"/>
      <c r="D111" s="352"/>
      <c r="E111" s="352"/>
      <c r="F111" s="352"/>
      <c r="G111" s="352"/>
      <c r="H111" s="352"/>
      <c r="I111" s="352"/>
      <c r="J111" s="352"/>
      <c r="K111" s="352"/>
      <c r="L111" s="352"/>
      <c r="M111" s="352"/>
      <c r="N111" s="352"/>
      <c r="O111" s="352"/>
      <c r="P111" s="352"/>
      <c r="Q111" s="352"/>
      <c r="R111" s="352"/>
      <c r="S111" s="352"/>
      <c r="T111" s="352"/>
      <c r="U111" s="352"/>
      <c r="V111" s="352"/>
      <c r="W111" s="352"/>
      <c r="X111" s="353"/>
    </row>
    <row r="112" spans="2:24">
      <c r="B112" s="355"/>
      <c r="C112" s="357"/>
      <c r="D112" s="352"/>
      <c r="E112" s="352"/>
      <c r="F112" s="352"/>
      <c r="G112" s="352"/>
      <c r="H112" s="352"/>
      <c r="I112" s="352"/>
      <c r="J112" s="352"/>
      <c r="K112" s="352"/>
      <c r="L112" s="352"/>
      <c r="M112" s="352"/>
      <c r="N112" s="352"/>
      <c r="O112" s="352"/>
      <c r="P112" s="352"/>
      <c r="Q112" s="352"/>
      <c r="R112" s="352"/>
      <c r="S112" s="352"/>
      <c r="T112" s="352"/>
      <c r="U112" s="352"/>
      <c r="V112" s="352"/>
      <c r="W112" s="352"/>
      <c r="X112" s="353"/>
    </row>
    <row r="113" spans="2:24">
      <c r="B113" s="355"/>
      <c r="C113" s="357"/>
      <c r="D113" s="352"/>
      <c r="E113" s="352"/>
      <c r="F113" s="352"/>
      <c r="G113" s="352"/>
      <c r="H113" s="352"/>
      <c r="I113" s="352"/>
      <c r="J113" s="352"/>
      <c r="K113" s="352"/>
      <c r="L113" s="352"/>
      <c r="M113" s="352"/>
      <c r="N113" s="352"/>
      <c r="O113" s="352"/>
      <c r="P113" s="352"/>
      <c r="Q113" s="352"/>
      <c r="R113" s="352"/>
      <c r="S113" s="352"/>
      <c r="T113" s="352"/>
      <c r="U113" s="352"/>
      <c r="V113" s="352"/>
      <c r="W113" s="352"/>
      <c r="X113" s="353"/>
    </row>
    <row r="114" spans="2:24">
      <c r="B114" s="355"/>
      <c r="C114" s="357"/>
      <c r="D114" s="352"/>
      <c r="E114" s="352"/>
      <c r="F114" s="352"/>
      <c r="G114" s="352"/>
      <c r="H114" s="352"/>
      <c r="I114" s="352"/>
      <c r="J114" s="352"/>
      <c r="K114" s="352"/>
      <c r="L114" s="352"/>
      <c r="M114" s="352"/>
      <c r="N114" s="352"/>
      <c r="O114" s="352"/>
      <c r="P114" s="352"/>
      <c r="Q114" s="352"/>
      <c r="R114" s="352"/>
      <c r="S114" s="352"/>
      <c r="T114" s="352"/>
      <c r="U114" s="352"/>
      <c r="V114" s="352"/>
      <c r="W114" s="352"/>
      <c r="X114" s="353"/>
    </row>
    <row r="115" spans="2:24">
      <c r="B115" s="284" t="s">
        <v>262</v>
      </c>
      <c r="C115" s="285" t="s">
        <v>262</v>
      </c>
      <c r="D115" s="286">
        <v>9</v>
      </c>
      <c r="E115" s="286">
        <v>71</v>
      </c>
      <c r="F115" s="286">
        <v>67</v>
      </c>
      <c r="G115" s="286">
        <v>126</v>
      </c>
      <c r="H115" s="286">
        <v>482</v>
      </c>
      <c r="I115" s="286">
        <v>300</v>
      </c>
      <c r="J115" s="286">
        <f t="shared" ref="J115:J162" si="10">SUM(D115:I115)</f>
        <v>1055</v>
      </c>
      <c r="K115" s="286">
        <v>5</v>
      </c>
      <c r="L115" s="286">
        <v>158</v>
      </c>
      <c r="M115" s="286">
        <v>164</v>
      </c>
      <c r="N115" s="286">
        <v>280</v>
      </c>
      <c r="O115" s="286">
        <v>504</v>
      </c>
      <c r="P115" s="286">
        <v>1013</v>
      </c>
      <c r="Q115" s="286">
        <f t="shared" ref="Q115:Q164" si="11">SUM(K115:P115)</f>
        <v>2124</v>
      </c>
      <c r="R115" s="286">
        <f t="shared" ref="R115:X151" si="12">D115+K115</f>
        <v>14</v>
      </c>
      <c r="S115" s="286">
        <f t="shared" si="12"/>
        <v>229</v>
      </c>
      <c r="T115" s="286">
        <f t="shared" si="12"/>
        <v>231</v>
      </c>
      <c r="U115" s="286">
        <f t="shared" si="12"/>
        <v>406</v>
      </c>
      <c r="V115" s="286">
        <f t="shared" si="12"/>
        <v>986</v>
      </c>
      <c r="W115" s="286">
        <f t="shared" si="12"/>
        <v>1313</v>
      </c>
      <c r="X115" s="287">
        <f t="shared" si="12"/>
        <v>3179</v>
      </c>
    </row>
    <row r="116" spans="2:24">
      <c r="B116" s="284" t="s">
        <v>544</v>
      </c>
      <c r="C116" s="285" t="s">
        <v>276</v>
      </c>
      <c r="D116" s="286">
        <v>1</v>
      </c>
      <c r="E116" s="286">
        <v>5</v>
      </c>
      <c r="F116" s="286">
        <v>13</v>
      </c>
      <c r="G116" s="286">
        <v>24</v>
      </c>
      <c r="H116" s="286">
        <v>71</v>
      </c>
      <c r="I116" s="286">
        <v>44</v>
      </c>
      <c r="J116" s="286">
        <f t="shared" si="10"/>
        <v>158</v>
      </c>
      <c r="K116" s="286">
        <v>0</v>
      </c>
      <c r="L116" s="286">
        <v>13</v>
      </c>
      <c r="M116" s="286">
        <v>29</v>
      </c>
      <c r="N116" s="286">
        <v>44</v>
      </c>
      <c r="O116" s="286">
        <v>74</v>
      </c>
      <c r="P116" s="286">
        <v>121</v>
      </c>
      <c r="Q116" s="286">
        <f t="shared" si="11"/>
        <v>281</v>
      </c>
      <c r="R116" s="286">
        <f t="shared" si="12"/>
        <v>1</v>
      </c>
      <c r="S116" s="286">
        <f t="shared" si="12"/>
        <v>18</v>
      </c>
      <c r="T116" s="286">
        <f t="shared" si="12"/>
        <v>42</v>
      </c>
      <c r="U116" s="286">
        <f t="shared" si="12"/>
        <v>68</v>
      </c>
      <c r="V116" s="286">
        <f t="shared" si="12"/>
        <v>145</v>
      </c>
      <c r="W116" s="286">
        <f t="shared" si="12"/>
        <v>165</v>
      </c>
      <c r="X116" s="287">
        <f t="shared" si="12"/>
        <v>439</v>
      </c>
    </row>
    <row r="117" spans="2:24">
      <c r="B117" s="284" t="s">
        <v>544</v>
      </c>
      <c r="C117" s="285" t="s">
        <v>285</v>
      </c>
      <c r="D117" s="286">
        <v>0</v>
      </c>
      <c r="E117" s="286">
        <v>4</v>
      </c>
      <c r="F117" s="286">
        <v>17</v>
      </c>
      <c r="G117" s="286">
        <v>38</v>
      </c>
      <c r="H117" s="286">
        <v>37</v>
      </c>
      <c r="I117" s="286">
        <v>44</v>
      </c>
      <c r="J117" s="286">
        <f t="shared" si="10"/>
        <v>140</v>
      </c>
      <c r="K117" s="286">
        <v>0</v>
      </c>
      <c r="L117" s="286">
        <v>13</v>
      </c>
      <c r="M117" s="286">
        <v>25</v>
      </c>
      <c r="N117" s="286">
        <v>39</v>
      </c>
      <c r="O117" s="286">
        <v>48</v>
      </c>
      <c r="P117" s="286">
        <v>74</v>
      </c>
      <c r="Q117" s="286">
        <f t="shared" si="11"/>
        <v>199</v>
      </c>
      <c r="R117" s="286">
        <f t="shared" si="12"/>
        <v>0</v>
      </c>
      <c r="S117" s="286">
        <f t="shared" si="12"/>
        <v>17</v>
      </c>
      <c r="T117" s="286">
        <f t="shared" si="12"/>
        <v>42</v>
      </c>
      <c r="U117" s="286">
        <f t="shared" si="12"/>
        <v>77</v>
      </c>
      <c r="V117" s="286">
        <f t="shared" si="12"/>
        <v>85</v>
      </c>
      <c r="W117" s="286">
        <f t="shared" si="12"/>
        <v>118</v>
      </c>
      <c r="X117" s="287">
        <f t="shared" si="12"/>
        <v>339</v>
      </c>
    </row>
    <row r="118" spans="2:24">
      <c r="B118" s="284" t="s">
        <v>544</v>
      </c>
      <c r="C118" s="285" t="s">
        <v>299</v>
      </c>
      <c r="D118" s="286">
        <v>4</v>
      </c>
      <c r="E118" s="286">
        <v>11</v>
      </c>
      <c r="F118" s="286">
        <v>14</v>
      </c>
      <c r="G118" s="286">
        <v>30</v>
      </c>
      <c r="H118" s="286">
        <v>136</v>
      </c>
      <c r="I118" s="286">
        <v>249</v>
      </c>
      <c r="J118" s="286">
        <f t="shared" si="10"/>
        <v>444</v>
      </c>
      <c r="K118" s="286">
        <v>5</v>
      </c>
      <c r="L118" s="286">
        <v>11</v>
      </c>
      <c r="M118" s="286">
        <v>23</v>
      </c>
      <c r="N118" s="286">
        <v>59</v>
      </c>
      <c r="O118" s="286">
        <v>115</v>
      </c>
      <c r="P118" s="286">
        <v>528</v>
      </c>
      <c r="Q118" s="286">
        <f t="shared" si="11"/>
        <v>741</v>
      </c>
      <c r="R118" s="286">
        <f t="shared" si="12"/>
        <v>9</v>
      </c>
      <c r="S118" s="286">
        <f t="shared" si="12"/>
        <v>22</v>
      </c>
      <c r="T118" s="286">
        <f t="shared" si="12"/>
        <v>37</v>
      </c>
      <c r="U118" s="286">
        <f t="shared" si="12"/>
        <v>89</v>
      </c>
      <c r="V118" s="286">
        <f t="shared" si="12"/>
        <v>251</v>
      </c>
      <c r="W118" s="286">
        <f t="shared" si="12"/>
        <v>777</v>
      </c>
      <c r="X118" s="287">
        <f t="shared" si="12"/>
        <v>1185</v>
      </c>
    </row>
    <row r="119" spans="2:24" ht="24">
      <c r="B119" s="284" t="s">
        <v>545</v>
      </c>
      <c r="C119" s="285" t="s">
        <v>282</v>
      </c>
      <c r="D119" s="286">
        <v>1</v>
      </c>
      <c r="E119" s="286">
        <v>41</v>
      </c>
      <c r="F119" s="286">
        <v>37</v>
      </c>
      <c r="G119" s="286">
        <v>87</v>
      </c>
      <c r="H119" s="286">
        <v>146</v>
      </c>
      <c r="I119" s="286">
        <v>80</v>
      </c>
      <c r="J119" s="286">
        <f t="shared" si="10"/>
        <v>392</v>
      </c>
      <c r="K119" s="286">
        <v>3</v>
      </c>
      <c r="L119" s="286">
        <v>83</v>
      </c>
      <c r="M119" s="286">
        <v>108</v>
      </c>
      <c r="N119" s="286">
        <v>209</v>
      </c>
      <c r="O119" s="286">
        <v>259</v>
      </c>
      <c r="P119" s="286">
        <v>266</v>
      </c>
      <c r="Q119" s="286">
        <f t="shared" si="11"/>
        <v>928</v>
      </c>
      <c r="R119" s="286">
        <f t="shared" si="12"/>
        <v>4</v>
      </c>
      <c r="S119" s="286">
        <f t="shared" si="12"/>
        <v>124</v>
      </c>
      <c r="T119" s="286">
        <f t="shared" si="12"/>
        <v>145</v>
      </c>
      <c r="U119" s="286">
        <f t="shared" si="12"/>
        <v>296</v>
      </c>
      <c r="V119" s="286">
        <f t="shared" si="12"/>
        <v>405</v>
      </c>
      <c r="W119" s="286">
        <f t="shared" si="12"/>
        <v>346</v>
      </c>
      <c r="X119" s="287">
        <f t="shared" si="12"/>
        <v>1320</v>
      </c>
    </row>
    <row r="120" spans="2:24">
      <c r="B120" s="284" t="s">
        <v>263</v>
      </c>
      <c r="C120" s="285" t="s">
        <v>263</v>
      </c>
      <c r="D120" s="286">
        <v>1</v>
      </c>
      <c r="E120" s="286">
        <v>10</v>
      </c>
      <c r="F120" s="286">
        <v>21</v>
      </c>
      <c r="G120" s="286">
        <v>34</v>
      </c>
      <c r="H120" s="286">
        <v>116</v>
      </c>
      <c r="I120" s="286">
        <v>81</v>
      </c>
      <c r="J120" s="286">
        <f t="shared" si="10"/>
        <v>263</v>
      </c>
      <c r="K120" s="286">
        <v>2</v>
      </c>
      <c r="L120" s="286">
        <v>26</v>
      </c>
      <c r="M120" s="286">
        <v>40</v>
      </c>
      <c r="N120" s="286">
        <v>56</v>
      </c>
      <c r="O120" s="286">
        <v>120</v>
      </c>
      <c r="P120" s="286">
        <v>199</v>
      </c>
      <c r="Q120" s="286">
        <f t="shared" si="11"/>
        <v>443</v>
      </c>
      <c r="R120" s="286">
        <f t="shared" si="12"/>
        <v>3</v>
      </c>
      <c r="S120" s="286">
        <f t="shared" si="12"/>
        <v>36</v>
      </c>
      <c r="T120" s="286">
        <f t="shared" si="12"/>
        <v>61</v>
      </c>
      <c r="U120" s="286">
        <f t="shared" si="12"/>
        <v>90</v>
      </c>
      <c r="V120" s="286">
        <f t="shared" si="12"/>
        <v>236</v>
      </c>
      <c r="W120" s="286">
        <f t="shared" si="12"/>
        <v>280</v>
      </c>
      <c r="X120" s="287">
        <f t="shared" si="12"/>
        <v>706</v>
      </c>
    </row>
    <row r="121" spans="2:24">
      <c r="B121" s="284" t="s">
        <v>546</v>
      </c>
      <c r="C121" s="285" t="s">
        <v>303</v>
      </c>
      <c r="D121" s="286">
        <v>0</v>
      </c>
      <c r="E121" s="286">
        <v>5</v>
      </c>
      <c r="F121" s="286">
        <v>9</v>
      </c>
      <c r="G121" s="286">
        <v>29</v>
      </c>
      <c r="H121" s="286">
        <v>129</v>
      </c>
      <c r="I121" s="286">
        <v>24</v>
      </c>
      <c r="J121" s="286">
        <f t="shared" si="10"/>
        <v>196</v>
      </c>
      <c r="K121" s="286">
        <v>0</v>
      </c>
      <c r="L121" s="286">
        <v>5</v>
      </c>
      <c r="M121" s="286">
        <v>17</v>
      </c>
      <c r="N121" s="286">
        <v>31</v>
      </c>
      <c r="O121" s="286">
        <v>118</v>
      </c>
      <c r="P121" s="286">
        <v>86</v>
      </c>
      <c r="Q121" s="286">
        <f t="shared" si="11"/>
        <v>257</v>
      </c>
      <c r="R121" s="286">
        <f t="shared" si="12"/>
        <v>0</v>
      </c>
      <c r="S121" s="286">
        <f t="shared" si="12"/>
        <v>10</v>
      </c>
      <c r="T121" s="286">
        <f t="shared" si="12"/>
        <v>26</v>
      </c>
      <c r="U121" s="286">
        <f t="shared" si="12"/>
        <v>60</v>
      </c>
      <c r="V121" s="286">
        <f t="shared" si="12"/>
        <v>247</v>
      </c>
      <c r="W121" s="286">
        <f t="shared" si="12"/>
        <v>110</v>
      </c>
      <c r="X121" s="287">
        <f t="shared" si="12"/>
        <v>453</v>
      </c>
    </row>
    <row r="122" spans="2:24">
      <c r="B122" s="284" t="s">
        <v>274</v>
      </c>
      <c r="C122" s="285" t="s">
        <v>267</v>
      </c>
      <c r="D122" s="286">
        <v>1</v>
      </c>
      <c r="E122" s="286">
        <v>16</v>
      </c>
      <c r="F122" s="286">
        <v>23</v>
      </c>
      <c r="G122" s="286">
        <v>60</v>
      </c>
      <c r="H122" s="286">
        <v>200</v>
      </c>
      <c r="I122" s="286">
        <v>165</v>
      </c>
      <c r="J122" s="286">
        <f t="shared" si="10"/>
        <v>465</v>
      </c>
      <c r="K122" s="286">
        <v>0</v>
      </c>
      <c r="L122" s="286">
        <v>4</v>
      </c>
      <c r="M122" s="286">
        <v>8</v>
      </c>
      <c r="N122" s="286">
        <v>32</v>
      </c>
      <c r="O122" s="286">
        <v>114</v>
      </c>
      <c r="P122" s="286">
        <v>285</v>
      </c>
      <c r="Q122" s="286">
        <f t="shared" si="11"/>
        <v>443</v>
      </c>
      <c r="R122" s="286">
        <f t="shared" si="12"/>
        <v>1</v>
      </c>
      <c r="S122" s="286">
        <f t="shared" si="12"/>
        <v>20</v>
      </c>
      <c r="T122" s="286">
        <f t="shared" si="12"/>
        <v>31</v>
      </c>
      <c r="U122" s="286">
        <f t="shared" si="12"/>
        <v>92</v>
      </c>
      <c r="V122" s="286">
        <f t="shared" si="12"/>
        <v>314</v>
      </c>
      <c r="W122" s="286">
        <f t="shared" si="12"/>
        <v>450</v>
      </c>
      <c r="X122" s="287">
        <f t="shared" si="12"/>
        <v>908</v>
      </c>
    </row>
    <row r="123" spans="2:24">
      <c r="B123" s="284" t="s">
        <v>274</v>
      </c>
      <c r="C123" s="285" t="s">
        <v>274</v>
      </c>
      <c r="D123" s="286">
        <v>1</v>
      </c>
      <c r="E123" s="286">
        <v>4</v>
      </c>
      <c r="F123" s="286">
        <v>16</v>
      </c>
      <c r="G123" s="286">
        <v>62</v>
      </c>
      <c r="H123" s="286">
        <v>263</v>
      </c>
      <c r="I123" s="286">
        <v>278</v>
      </c>
      <c r="J123" s="286">
        <f t="shared" si="10"/>
        <v>624</v>
      </c>
      <c r="K123" s="286">
        <v>2</v>
      </c>
      <c r="L123" s="286">
        <v>10</v>
      </c>
      <c r="M123" s="286">
        <v>12</v>
      </c>
      <c r="N123" s="286">
        <v>32</v>
      </c>
      <c r="O123" s="286">
        <v>163</v>
      </c>
      <c r="P123" s="286">
        <v>708</v>
      </c>
      <c r="Q123" s="286">
        <f t="shared" si="11"/>
        <v>927</v>
      </c>
      <c r="R123" s="286">
        <f t="shared" si="12"/>
        <v>3</v>
      </c>
      <c r="S123" s="286">
        <f t="shared" si="12"/>
        <v>14</v>
      </c>
      <c r="T123" s="286">
        <f t="shared" si="12"/>
        <v>28</v>
      </c>
      <c r="U123" s="286">
        <f t="shared" si="12"/>
        <v>94</v>
      </c>
      <c r="V123" s="286">
        <f t="shared" si="12"/>
        <v>426</v>
      </c>
      <c r="W123" s="286">
        <f t="shared" si="12"/>
        <v>986</v>
      </c>
      <c r="X123" s="287">
        <f t="shared" si="12"/>
        <v>1551</v>
      </c>
    </row>
    <row r="124" spans="2:24">
      <c r="B124" s="284" t="s">
        <v>547</v>
      </c>
      <c r="C124" s="285" t="s">
        <v>295</v>
      </c>
      <c r="D124" s="286">
        <v>1</v>
      </c>
      <c r="E124" s="286">
        <v>8</v>
      </c>
      <c r="F124" s="286">
        <v>5</v>
      </c>
      <c r="G124" s="286">
        <v>29</v>
      </c>
      <c r="H124" s="286">
        <v>287</v>
      </c>
      <c r="I124" s="286">
        <v>136</v>
      </c>
      <c r="J124" s="286">
        <f t="shared" si="10"/>
        <v>466</v>
      </c>
      <c r="K124" s="286">
        <v>0</v>
      </c>
      <c r="L124" s="286">
        <v>7</v>
      </c>
      <c r="M124" s="286">
        <v>7</v>
      </c>
      <c r="N124" s="286">
        <v>26</v>
      </c>
      <c r="O124" s="286">
        <v>179</v>
      </c>
      <c r="P124" s="286">
        <v>531</v>
      </c>
      <c r="Q124" s="286">
        <f t="shared" si="11"/>
        <v>750</v>
      </c>
      <c r="R124" s="286">
        <f t="shared" si="12"/>
        <v>1</v>
      </c>
      <c r="S124" s="286">
        <f t="shared" si="12"/>
        <v>15</v>
      </c>
      <c r="T124" s="286">
        <f t="shared" si="12"/>
        <v>12</v>
      </c>
      <c r="U124" s="286">
        <f t="shared" si="12"/>
        <v>55</v>
      </c>
      <c r="V124" s="286">
        <f t="shared" si="12"/>
        <v>466</v>
      </c>
      <c r="W124" s="286">
        <f t="shared" si="12"/>
        <v>667</v>
      </c>
      <c r="X124" s="287">
        <f t="shared" si="12"/>
        <v>1216</v>
      </c>
    </row>
    <row r="125" spans="2:24">
      <c r="B125" s="284" t="s">
        <v>547</v>
      </c>
      <c r="C125" s="285" t="s">
        <v>302</v>
      </c>
      <c r="D125" s="286">
        <v>0</v>
      </c>
      <c r="E125" s="286">
        <v>13</v>
      </c>
      <c r="F125" s="286">
        <v>9</v>
      </c>
      <c r="G125" s="286">
        <v>37</v>
      </c>
      <c r="H125" s="286">
        <v>296</v>
      </c>
      <c r="I125" s="286">
        <v>135</v>
      </c>
      <c r="J125" s="286">
        <f t="shared" si="10"/>
        <v>490</v>
      </c>
      <c r="K125" s="286">
        <v>1</v>
      </c>
      <c r="L125" s="286">
        <v>3</v>
      </c>
      <c r="M125" s="286">
        <v>8</v>
      </c>
      <c r="N125" s="286">
        <v>28</v>
      </c>
      <c r="O125" s="286">
        <v>193</v>
      </c>
      <c r="P125" s="286">
        <v>405</v>
      </c>
      <c r="Q125" s="286">
        <f t="shared" si="11"/>
        <v>638</v>
      </c>
      <c r="R125" s="286">
        <f t="shared" si="12"/>
        <v>1</v>
      </c>
      <c r="S125" s="286">
        <f t="shared" si="12"/>
        <v>16</v>
      </c>
      <c r="T125" s="286">
        <f t="shared" si="12"/>
        <v>17</v>
      </c>
      <c r="U125" s="286">
        <f t="shared" si="12"/>
        <v>65</v>
      </c>
      <c r="V125" s="286">
        <f t="shared" si="12"/>
        <v>489</v>
      </c>
      <c r="W125" s="286">
        <f t="shared" si="12"/>
        <v>540</v>
      </c>
      <c r="X125" s="287">
        <f t="shared" si="12"/>
        <v>1128</v>
      </c>
    </row>
    <row r="126" spans="2:24">
      <c r="B126" s="284" t="s">
        <v>547</v>
      </c>
      <c r="C126" s="285" t="s">
        <v>307</v>
      </c>
      <c r="D126" s="286">
        <v>0</v>
      </c>
      <c r="E126" s="286">
        <v>0</v>
      </c>
      <c r="F126" s="286">
        <v>1</v>
      </c>
      <c r="G126" s="286">
        <v>0</v>
      </c>
      <c r="H126" s="286">
        <v>0</v>
      </c>
      <c r="I126" s="286">
        <v>0</v>
      </c>
      <c r="J126" s="286">
        <f t="shared" si="10"/>
        <v>1</v>
      </c>
      <c r="K126" s="286">
        <v>0</v>
      </c>
      <c r="L126" s="286">
        <v>0</v>
      </c>
      <c r="M126" s="286">
        <v>0</v>
      </c>
      <c r="N126" s="286">
        <v>0</v>
      </c>
      <c r="O126" s="286">
        <v>0</v>
      </c>
      <c r="P126" s="286">
        <v>2</v>
      </c>
      <c r="Q126" s="286">
        <f t="shared" si="11"/>
        <v>2</v>
      </c>
      <c r="R126" s="286">
        <f t="shared" si="12"/>
        <v>0</v>
      </c>
      <c r="S126" s="286">
        <f t="shared" si="12"/>
        <v>0</v>
      </c>
      <c r="T126" s="286">
        <f t="shared" si="12"/>
        <v>1</v>
      </c>
      <c r="U126" s="286">
        <f t="shared" si="12"/>
        <v>0</v>
      </c>
      <c r="V126" s="286">
        <f t="shared" si="12"/>
        <v>0</v>
      </c>
      <c r="W126" s="286">
        <f t="shared" si="12"/>
        <v>2</v>
      </c>
      <c r="X126" s="287">
        <f t="shared" si="12"/>
        <v>3</v>
      </c>
    </row>
    <row r="127" spans="2:24">
      <c r="B127" s="284" t="s">
        <v>547</v>
      </c>
      <c r="C127" s="285" t="s">
        <v>57</v>
      </c>
      <c r="D127" s="286">
        <v>0</v>
      </c>
      <c r="E127" s="286">
        <v>7</v>
      </c>
      <c r="F127" s="286">
        <v>4</v>
      </c>
      <c r="G127" s="286">
        <v>16</v>
      </c>
      <c r="H127" s="286">
        <v>25</v>
      </c>
      <c r="I127" s="286">
        <v>18</v>
      </c>
      <c r="J127" s="286">
        <f t="shared" si="10"/>
        <v>70</v>
      </c>
      <c r="K127" s="286">
        <v>0</v>
      </c>
      <c r="L127" s="286">
        <v>2</v>
      </c>
      <c r="M127" s="286">
        <v>6</v>
      </c>
      <c r="N127" s="286">
        <v>17</v>
      </c>
      <c r="O127" s="286">
        <v>53</v>
      </c>
      <c r="P127" s="286">
        <v>268</v>
      </c>
      <c r="Q127" s="286">
        <f t="shared" si="11"/>
        <v>346</v>
      </c>
      <c r="R127" s="286">
        <f t="shared" si="12"/>
        <v>0</v>
      </c>
      <c r="S127" s="286">
        <f t="shared" si="12"/>
        <v>9</v>
      </c>
      <c r="T127" s="286">
        <f t="shared" si="12"/>
        <v>10</v>
      </c>
      <c r="U127" s="286">
        <f t="shared" si="12"/>
        <v>33</v>
      </c>
      <c r="V127" s="286">
        <f t="shared" si="12"/>
        <v>78</v>
      </c>
      <c r="W127" s="286">
        <f t="shared" si="12"/>
        <v>286</v>
      </c>
      <c r="X127" s="287">
        <f t="shared" si="12"/>
        <v>416</v>
      </c>
    </row>
    <row r="128" spans="2:24">
      <c r="B128" s="284" t="s">
        <v>270</v>
      </c>
      <c r="C128" s="285" t="s">
        <v>270</v>
      </c>
      <c r="D128" s="286">
        <v>49</v>
      </c>
      <c r="E128" s="286">
        <v>10</v>
      </c>
      <c r="F128" s="286">
        <v>4</v>
      </c>
      <c r="G128" s="286">
        <v>26</v>
      </c>
      <c r="H128" s="286">
        <v>102</v>
      </c>
      <c r="I128" s="286">
        <v>69</v>
      </c>
      <c r="J128" s="286">
        <f t="shared" si="10"/>
        <v>260</v>
      </c>
      <c r="K128" s="286">
        <v>34</v>
      </c>
      <c r="L128" s="286">
        <v>10</v>
      </c>
      <c r="M128" s="286">
        <v>16</v>
      </c>
      <c r="N128" s="286">
        <v>33</v>
      </c>
      <c r="O128" s="286">
        <v>74</v>
      </c>
      <c r="P128" s="286">
        <v>238</v>
      </c>
      <c r="Q128" s="286">
        <f t="shared" si="11"/>
        <v>405</v>
      </c>
      <c r="R128" s="286">
        <f t="shared" si="12"/>
        <v>83</v>
      </c>
      <c r="S128" s="286">
        <f t="shared" si="12"/>
        <v>20</v>
      </c>
      <c r="T128" s="286">
        <f t="shared" si="12"/>
        <v>20</v>
      </c>
      <c r="U128" s="286">
        <f t="shared" si="12"/>
        <v>59</v>
      </c>
      <c r="V128" s="286">
        <f t="shared" si="12"/>
        <v>176</v>
      </c>
      <c r="W128" s="286">
        <f t="shared" si="12"/>
        <v>307</v>
      </c>
      <c r="X128" s="287">
        <f t="shared" si="12"/>
        <v>665</v>
      </c>
    </row>
    <row r="129" spans="2:24">
      <c r="B129" s="284" t="s">
        <v>275</v>
      </c>
      <c r="C129" s="285" t="s">
        <v>275</v>
      </c>
      <c r="D129" s="286">
        <v>36</v>
      </c>
      <c r="E129" s="286">
        <v>22</v>
      </c>
      <c r="F129" s="286">
        <v>16</v>
      </c>
      <c r="G129" s="286">
        <v>66</v>
      </c>
      <c r="H129" s="286">
        <v>183</v>
      </c>
      <c r="I129" s="286">
        <v>66</v>
      </c>
      <c r="J129" s="286">
        <f t="shared" si="10"/>
        <v>389</v>
      </c>
      <c r="K129" s="286">
        <v>79</v>
      </c>
      <c r="L129" s="286">
        <v>37</v>
      </c>
      <c r="M129" s="286">
        <v>39</v>
      </c>
      <c r="N129" s="286">
        <v>114</v>
      </c>
      <c r="O129" s="286">
        <v>191</v>
      </c>
      <c r="P129" s="286">
        <v>136</v>
      </c>
      <c r="Q129" s="286">
        <f t="shared" si="11"/>
        <v>596</v>
      </c>
      <c r="R129" s="286">
        <f t="shared" si="12"/>
        <v>115</v>
      </c>
      <c r="S129" s="286">
        <f t="shared" si="12"/>
        <v>59</v>
      </c>
      <c r="T129" s="286">
        <f t="shared" si="12"/>
        <v>55</v>
      </c>
      <c r="U129" s="286">
        <f t="shared" si="12"/>
        <v>180</v>
      </c>
      <c r="V129" s="286">
        <f t="shared" si="12"/>
        <v>374</v>
      </c>
      <c r="W129" s="286">
        <f t="shared" si="12"/>
        <v>202</v>
      </c>
      <c r="X129" s="287">
        <f t="shared" si="12"/>
        <v>985</v>
      </c>
    </row>
    <row r="130" spans="2:24" ht="24">
      <c r="B130" s="284" t="s">
        <v>548</v>
      </c>
      <c r="C130" s="285" t="s">
        <v>301</v>
      </c>
      <c r="D130" s="286">
        <v>3</v>
      </c>
      <c r="E130" s="286">
        <v>29</v>
      </c>
      <c r="F130" s="286">
        <v>53</v>
      </c>
      <c r="G130" s="286">
        <v>86</v>
      </c>
      <c r="H130" s="286">
        <v>137</v>
      </c>
      <c r="I130" s="286">
        <v>89</v>
      </c>
      <c r="J130" s="286">
        <f t="shared" si="10"/>
        <v>397</v>
      </c>
      <c r="K130" s="286">
        <v>0</v>
      </c>
      <c r="L130" s="286">
        <v>58</v>
      </c>
      <c r="M130" s="286">
        <v>82</v>
      </c>
      <c r="N130" s="286">
        <v>175</v>
      </c>
      <c r="O130" s="286">
        <v>223</v>
      </c>
      <c r="P130" s="286">
        <v>308</v>
      </c>
      <c r="Q130" s="286">
        <f t="shared" si="11"/>
        <v>846</v>
      </c>
      <c r="R130" s="286">
        <f t="shared" si="12"/>
        <v>3</v>
      </c>
      <c r="S130" s="286">
        <f t="shared" si="12"/>
        <v>87</v>
      </c>
      <c r="T130" s="286">
        <f t="shared" si="12"/>
        <v>135</v>
      </c>
      <c r="U130" s="286">
        <f t="shared" si="12"/>
        <v>261</v>
      </c>
      <c r="V130" s="286">
        <f t="shared" si="12"/>
        <v>360</v>
      </c>
      <c r="W130" s="286">
        <f t="shared" si="12"/>
        <v>397</v>
      </c>
      <c r="X130" s="287">
        <f t="shared" si="12"/>
        <v>1243</v>
      </c>
    </row>
    <row r="131" spans="2:24">
      <c r="B131" s="284" t="s">
        <v>278</v>
      </c>
      <c r="C131" s="285" t="s">
        <v>278</v>
      </c>
      <c r="D131" s="286">
        <v>1</v>
      </c>
      <c r="E131" s="286">
        <v>34</v>
      </c>
      <c r="F131" s="286">
        <v>19</v>
      </c>
      <c r="G131" s="286">
        <v>67</v>
      </c>
      <c r="H131" s="286">
        <v>411</v>
      </c>
      <c r="I131" s="286">
        <v>99</v>
      </c>
      <c r="J131" s="286">
        <f t="shared" si="10"/>
        <v>631</v>
      </c>
      <c r="K131" s="286">
        <v>4</v>
      </c>
      <c r="L131" s="286">
        <v>50</v>
      </c>
      <c r="M131" s="286">
        <v>55</v>
      </c>
      <c r="N131" s="286">
        <v>122</v>
      </c>
      <c r="O131" s="286">
        <v>340</v>
      </c>
      <c r="P131" s="286">
        <v>199</v>
      </c>
      <c r="Q131" s="286">
        <f t="shared" si="11"/>
        <v>770</v>
      </c>
      <c r="R131" s="286">
        <f t="shared" si="12"/>
        <v>5</v>
      </c>
      <c r="S131" s="286">
        <f t="shared" si="12"/>
        <v>84</v>
      </c>
      <c r="T131" s="286">
        <f t="shared" si="12"/>
        <v>74</v>
      </c>
      <c r="U131" s="286">
        <f t="shared" si="12"/>
        <v>189</v>
      </c>
      <c r="V131" s="286">
        <f t="shared" si="12"/>
        <v>751</v>
      </c>
      <c r="W131" s="286">
        <f t="shared" si="12"/>
        <v>298</v>
      </c>
      <c r="X131" s="287">
        <f t="shared" si="12"/>
        <v>1401</v>
      </c>
    </row>
    <row r="132" spans="2:24">
      <c r="B132" s="284" t="s">
        <v>549</v>
      </c>
      <c r="C132" s="285" t="s">
        <v>261</v>
      </c>
      <c r="D132" s="286">
        <v>3</v>
      </c>
      <c r="E132" s="286">
        <v>24</v>
      </c>
      <c r="F132" s="286">
        <v>34</v>
      </c>
      <c r="G132" s="286">
        <v>75</v>
      </c>
      <c r="H132" s="286">
        <v>616</v>
      </c>
      <c r="I132" s="286">
        <v>300</v>
      </c>
      <c r="J132" s="286">
        <f t="shared" si="10"/>
        <v>1052</v>
      </c>
      <c r="K132" s="286">
        <v>2</v>
      </c>
      <c r="L132" s="286">
        <v>15</v>
      </c>
      <c r="M132" s="286">
        <v>44</v>
      </c>
      <c r="N132" s="286">
        <v>68</v>
      </c>
      <c r="O132" s="286">
        <v>399</v>
      </c>
      <c r="P132" s="286">
        <v>745</v>
      </c>
      <c r="Q132" s="286">
        <f t="shared" si="11"/>
        <v>1273</v>
      </c>
      <c r="R132" s="286">
        <f t="shared" si="12"/>
        <v>5</v>
      </c>
      <c r="S132" s="286">
        <f t="shared" si="12"/>
        <v>39</v>
      </c>
      <c r="T132" s="286">
        <f t="shared" si="12"/>
        <v>78</v>
      </c>
      <c r="U132" s="286">
        <f t="shared" si="12"/>
        <v>143</v>
      </c>
      <c r="V132" s="286">
        <f t="shared" si="12"/>
        <v>1015</v>
      </c>
      <c r="W132" s="286">
        <f t="shared" si="12"/>
        <v>1045</v>
      </c>
      <c r="X132" s="287">
        <f t="shared" si="12"/>
        <v>2325</v>
      </c>
    </row>
    <row r="133" spans="2:24">
      <c r="B133" s="284" t="s">
        <v>550</v>
      </c>
      <c r="C133" s="285" t="s">
        <v>290</v>
      </c>
      <c r="D133" s="286">
        <v>0</v>
      </c>
      <c r="E133" s="286">
        <v>16</v>
      </c>
      <c r="F133" s="286">
        <v>40</v>
      </c>
      <c r="G133" s="286">
        <v>77</v>
      </c>
      <c r="H133" s="286">
        <v>187</v>
      </c>
      <c r="I133" s="286">
        <v>59</v>
      </c>
      <c r="J133" s="286">
        <f t="shared" si="10"/>
        <v>379</v>
      </c>
      <c r="K133" s="286">
        <v>0</v>
      </c>
      <c r="L133" s="286">
        <v>37</v>
      </c>
      <c r="M133" s="286">
        <v>50</v>
      </c>
      <c r="N133" s="286">
        <v>103</v>
      </c>
      <c r="O133" s="286">
        <v>265</v>
      </c>
      <c r="P133" s="286">
        <v>247</v>
      </c>
      <c r="Q133" s="286">
        <f t="shared" si="11"/>
        <v>702</v>
      </c>
      <c r="R133" s="286">
        <f t="shared" si="12"/>
        <v>0</v>
      </c>
      <c r="S133" s="286">
        <f t="shared" si="12"/>
        <v>53</v>
      </c>
      <c r="T133" s="286">
        <f t="shared" si="12"/>
        <v>90</v>
      </c>
      <c r="U133" s="286">
        <f t="shared" si="12"/>
        <v>180</v>
      </c>
      <c r="V133" s="286">
        <f t="shared" si="12"/>
        <v>452</v>
      </c>
      <c r="W133" s="286">
        <f t="shared" si="12"/>
        <v>306</v>
      </c>
      <c r="X133" s="287">
        <f t="shared" si="12"/>
        <v>1081</v>
      </c>
    </row>
    <row r="134" spans="2:24">
      <c r="B134" s="284" t="s">
        <v>551</v>
      </c>
      <c r="C134" s="285" t="s">
        <v>277</v>
      </c>
      <c r="D134" s="286">
        <v>1</v>
      </c>
      <c r="E134" s="286">
        <v>53</v>
      </c>
      <c r="F134" s="286">
        <v>65</v>
      </c>
      <c r="G134" s="286">
        <v>93</v>
      </c>
      <c r="H134" s="286">
        <v>253</v>
      </c>
      <c r="I134" s="286">
        <v>430</v>
      </c>
      <c r="J134" s="286">
        <f t="shared" si="10"/>
        <v>895</v>
      </c>
      <c r="K134" s="286">
        <v>2</v>
      </c>
      <c r="L134" s="286">
        <v>64</v>
      </c>
      <c r="M134" s="286">
        <v>132</v>
      </c>
      <c r="N134" s="286">
        <v>212</v>
      </c>
      <c r="O134" s="286">
        <v>281</v>
      </c>
      <c r="P134" s="286">
        <v>1331</v>
      </c>
      <c r="Q134" s="286">
        <f t="shared" si="11"/>
        <v>2022</v>
      </c>
      <c r="R134" s="286">
        <f t="shared" si="12"/>
        <v>3</v>
      </c>
      <c r="S134" s="286">
        <f t="shared" si="12"/>
        <v>117</v>
      </c>
      <c r="T134" s="286">
        <f t="shared" si="12"/>
        <v>197</v>
      </c>
      <c r="U134" s="286">
        <f t="shared" si="12"/>
        <v>305</v>
      </c>
      <c r="V134" s="286">
        <f t="shared" si="12"/>
        <v>534</v>
      </c>
      <c r="W134" s="286">
        <f t="shared" si="12"/>
        <v>1761</v>
      </c>
      <c r="X134" s="287">
        <f t="shared" si="12"/>
        <v>2917</v>
      </c>
    </row>
    <row r="135" spans="2:24">
      <c r="B135" s="284" t="s">
        <v>22</v>
      </c>
      <c r="C135" s="285" t="s">
        <v>287</v>
      </c>
      <c r="D135" s="286">
        <v>2</v>
      </c>
      <c r="E135" s="286">
        <v>17</v>
      </c>
      <c r="F135" s="286">
        <v>18</v>
      </c>
      <c r="G135" s="286">
        <v>47</v>
      </c>
      <c r="H135" s="286">
        <v>245</v>
      </c>
      <c r="I135" s="286">
        <v>82</v>
      </c>
      <c r="J135" s="286">
        <f t="shared" si="10"/>
        <v>411</v>
      </c>
      <c r="K135" s="286">
        <v>1</v>
      </c>
      <c r="L135" s="286">
        <v>19</v>
      </c>
      <c r="M135" s="286">
        <v>27</v>
      </c>
      <c r="N135" s="286">
        <v>48</v>
      </c>
      <c r="O135" s="286">
        <v>181</v>
      </c>
      <c r="P135" s="286">
        <v>260</v>
      </c>
      <c r="Q135" s="286">
        <f t="shared" si="11"/>
        <v>536</v>
      </c>
      <c r="R135" s="286">
        <f t="shared" si="12"/>
        <v>3</v>
      </c>
      <c r="S135" s="286">
        <f t="shared" si="12"/>
        <v>36</v>
      </c>
      <c r="T135" s="286">
        <f t="shared" si="12"/>
        <v>45</v>
      </c>
      <c r="U135" s="286">
        <f t="shared" si="12"/>
        <v>95</v>
      </c>
      <c r="V135" s="286">
        <f t="shared" si="12"/>
        <v>426</v>
      </c>
      <c r="W135" s="286">
        <f t="shared" si="12"/>
        <v>342</v>
      </c>
      <c r="X135" s="287">
        <f t="shared" si="12"/>
        <v>947</v>
      </c>
    </row>
    <row r="136" spans="2:24">
      <c r="B136" s="284" t="s">
        <v>552</v>
      </c>
      <c r="C136" s="285" t="s">
        <v>271</v>
      </c>
      <c r="D136" s="286">
        <v>2</v>
      </c>
      <c r="E136" s="286">
        <v>7</v>
      </c>
      <c r="F136" s="286">
        <v>17</v>
      </c>
      <c r="G136" s="286">
        <v>57</v>
      </c>
      <c r="H136" s="286">
        <v>233</v>
      </c>
      <c r="I136" s="286">
        <v>113</v>
      </c>
      <c r="J136" s="286">
        <f t="shared" si="10"/>
        <v>429</v>
      </c>
      <c r="K136" s="286">
        <v>0</v>
      </c>
      <c r="L136" s="286">
        <v>24</v>
      </c>
      <c r="M136" s="286">
        <v>27</v>
      </c>
      <c r="N136" s="286">
        <v>46</v>
      </c>
      <c r="O136" s="286">
        <v>155</v>
      </c>
      <c r="P136" s="286">
        <v>213</v>
      </c>
      <c r="Q136" s="286">
        <f t="shared" si="11"/>
        <v>465</v>
      </c>
      <c r="R136" s="286">
        <f t="shared" si="12"/>
        <v>2</v>
      </c>
      <c r="S136" s="286">
        <f t="shared" si="12"/>
        <v>31</v>
      </c>
      <c r="T136" s="286">
        <f t="shared" si="12"/>
        <v>44</v>
      </c>
      <c r="U136" s="286">
        <f t="shared" si="12"/>
        <v>103</v>
      </c>
      <c r="V136" s="286">
        <f t="shared" si="12"/>
        <v>388</v>
      </c>
      <c r="W136" s="286">
        <f t="shared" si="12"/>
        <v>326</v>
      </c>
      <c r="X136" s="287">
        <f t="shared" si="12"/>
        <v>894</v>
      </c>
    </row>
    <row r="137" spans="2:24">
      <c r="B137" s="284" t="s">
        <v>553</v>
      </c>
      <c r="C137" s="285" t="s">
        <v>298</v>
      </c>
      <c r="D137" s="286">
        <v>0</v>
      </c>
      <c r="E137" s="286">
        <v>25</v>
      </c>
      <c r="F137" s="286">
        <v>54</v>
      </c>
      <c r="G137" s="286">
        <v>86</v>
      </c>
      <c r="H137" s="286">
        <v>421</v>
      </c>
      <c r="I137" s="286">
        <v>189</v>
      </c>
      <c r="J137" s="286">
        <f t="shared" si="10"/>
        <v>775</v>
      </c>
      <c r="K137" s="286">
        <v>1</v>
      </c>
      <c r="L137" s="286">
        <v>37</v>
      </c>
      <c r="M137" s="286">
        <v>80</v>
      </c>
      <c r="N137" s="286">
        <v>135</v>
      </c>
      <c r="O137" s="286">
        <v>293</v>
      </c>
      <c r="P137" s="286">
        <v>455</v>
      </c>
      <c r="Q137" s="286">
        <f t="shared" si="11"/>
        <v>1001</v>
      </c>
      <c r="R137" s="286">
        <f t="shared" si="12"/>
        <v>1</v>
      </c>
      <c r="S137" s="286">
        <f t="shared" si="12"/>
        <v>62</v>
      </c>
      <c r="T137" s="286">
        <f t="shared" si="12"/>
        <v>134</v>
      </c>
      <c r="U137" s="286">
        <f t="shared" si="12"/>
        <v>221</v>
      </c>
      <c r="V137" s="286">
        <f t="shared" si="12"/>
        <v>714</v>
      </c>
      <c r="W137" s="286">
        <f t="shared" si="12"/>
        <v>644</v>
      </c>
      <c r="X137" s="287">
        <f t="shared" si="12"/>
        <v>1776</v>
      </c>
    </row>
    <row r="138" spans="2:24">
      <c r="B138" s="284" t="s">
        <v>23</v>
      </c>
      <c r="C138" s="285" t="s">
        <v>286</v>
      </c>
      <c r="D138" s="286">
        <v>1</v>
      </c>
      <c r="E138" s="286">
        <v>2</v>
      </c>
      <c r="F138" s="286">
        <v>6</v>
      </c>
      <c r="G138" s="286">
        <v>28</v>
      </c>
      <c r="H138" s="286">
        <v>408</v>
      </c>
      <c r="I138" s="286">
        <v>184</v>
      </c>
      <c r="J138" s="286">
        <f t="shared" si="10"/>
        <v>629</v>
      </c>
      <c r="K138" s="286">
        <v>1</v>
      </c>
      <c r="L138" s="286">
        <v>1</v>
      </c>
      <c r="M138" s="286">
        <v>3</v>
      </c>
      <c r="N138" s="286">
        <v>19</v>
      </c>
      <c r="O138" s="286">
        <v>361</v>
      </c>
      <c r="P138" s="286">
        <v>699</v>
      </c>
      <c r="Q138" s="286">
        <f t="shared" si="11"/>
        <v>1084</v>
      </c>
      <c r="R138" s="286">
        <f t="shared" si="12"/>
        <v>2</v>
      </c>
      <c r="S138" s="286">
        <f t="shared" si="12"/>
        <v>3</v>
      </c>
      <c r="T138" s="286">
        <f t="shared" si="12"/>
        <v>9</v>
      </c>
      <c r="U138" s="286">
        <f t="shared" si="12"/>
        <v>47</v>
      </c>
      <c r="V138" s="286">
        <f t="shared" si="12"/>
        <v>769</v>
      </c>
      <c r="W138" s="286">
        <f t="shared" si="12"/>
        <v>883</v>
      </c>
      <c r="X138" s="287">
        <f t="shared" si="12"/>
        <v>1713</v>
      </c>
    </row>
    <row r="139" spans="2:24">
      <c r="B139" s="284" t="s">
        <v>288</v>
      </c>
      <c r="C139" s="285" t="s">
        <v>288</v>
      </c>
      <c r="D139" s="286">
        <v>0</v>
      </c>
      <c r="E139" s="286">
        <v>9</v>
      </c>
      <c r="F139" s="286">
        <v>18</v>
      </c>
      <c r="G139" s="286">
        <v>35</v>
      </c>
      <c r="H139" s="286">
        <v>183</v>
      </c>
      <c r="I139" s="286">
        <v>73</v>
      </c>
      <c r="J139" s="286">
        <f t="shared" si="10"/>
        <v>318</v>
      </c>
      <c r="K139" s="286">
        <v>0</v>
      </c>
      <c r="L139" s="286">
        <v>14</v>
      </c>
      <c r="M139" s="286">
        <v>22</v>
      </c>
      <c r="N139" s="286">
        <v>35</v>
      </c>
      <c r="O139" s="286">
        <v>137</v>
      </c>
      <c r="P139" s="286">
        <v>216</v>
      </c>
      <c r="Q139" s="286">
        <f t="shared" si="11"/>
        <v>424</v>
      </c>
      <c r="R139" s="286">
        <f t="shared" si="12"/>
        <v>0</v>
      </c>
      <c r="S139" s="286">
        <f t="shared" si="12"/>
        <v>23</v>
      </c>
      <c r="T139" s="286">
        <f t="shared" si="12"/>
        <v>40</v>
      </c>
      <c r="U139" s="286">
        <f t="shared" si="12"/>
        <v>70</v>
      </c>
      <c r="V139" s="286">
        <f t="shared" si="12"/>
        <v>320</v>
      </c>
      <c r="W139" s="286">
        <f t="shared" si="12"/>
        <v>289</v>
      </c>
      <c r="X139" s="287">
        <f t="shared" si="12"/>
        <v>742</v>
      </c>
    </row>
    <row r="140" spans="2:24">
      <c r="B140" s="284" t="s">
        <v>292</v>
      </c>
      <c r="C140" s="285" t="s">
        <v>292</v>
      </c>
      <c r="D140" s="286">
        <v>20</v>
      </c>
      <c r="E140" s="286">
        <v>49</v>
      </c>
      <c r="F140" s="286">
        <v>99</v>
      </c>
      <c r="G140" s="286">
        <v>169</v>
      </c>
      <c r="H140" s="286">
        <v>1289</v>
      </c>
      <c r="I140" s="286">
        <v>600</v>
      </c>
      <c r="J140" s="286">
        <f t="shared" si="10"/>
        <v>2226</v>
      </c>
      <c r="K140" s="286">
        <v>16</v>
      </c>
      <c r="L140" s="286">
        <v>101</v>
      </c>
      <c r="M140" s="286">
        <v>146</v>
      </c>
      <c r="N140" s="286">
        <v>295</v>
      </c>
      <c r="O140" s="286">
        <v>976</v>
      </c>
      <c r="P140" s="286">
        <v>1695</v>
      </c>
      <c r="Q140" s="286">
        <f t="shared" si="11"/>
        <v>3229</v>
      </c>
      <c r="R140" s="286">
        <f t="shared" si="12"/>
        <v>36</v>
      </c>
      <c r="S140" s="286">
        <f t="shared" si="12"/>
        <v>150</v>
      </c>
      <c r="T140" s="286">
        <f t="shared" si="12"/>
        <v>245</v>
      </c>
      <c r="U140" s="286">
        <f t="shared" si="12"/>
        <v>464</v>
      </c>
      <c r="V140" s="286">
        <f t="shared" si="12"/>
        <v>2265</v>
      </c>
      <c r="W140" s="286">
        <f t="shared" si="12"/>
        <v>2295</v>
      </c>
      <c r="X140" s="287">
        <f t="shared" si="12"/>
        <v>5455</v>
      </c>
    </row>
    <row r="141" spans="2:24">
      <c r="B141" s="284" t="s">
        <v>293</v>
      </c>
      <c r="C141" s="285" t="s">
        <v>293</v>
      </c>
      <c r="D141" s="286">
        <v>133</v>
      </c>
      <c r="E141" s="286">
        <v>1</v>
      </c>
      <c r="F141" s="286">
        <v>7</v>
      </c>
      <c r="G141" s="286">
        <v>9</v>
      </c>
      <c r="H141" s="286">
        <v>189</v>
      </c>
      <c r="I141" s="286">
        <v>85</v>
      </c>
      <c r="J141" s="286">
        <f t="shared" si="10"/>
        <v>424</v>
      </c>
      <c r="K141" s="286">
        <v>114</v>
      </c>
      <c r="L141" s="286">
        <v>1</v>
      </c>
      <c r="M141" s="286">
        <v>9</v>
      </c>
      <c r="N141" s="286">
        <v>10</v>
      </c>
      <c r="O141" s="286">
        <v>94</v>
      </c>
      <c r="P141" s="286">
        <v>242</v>
      </c>
      <c r="Q141" s="286">
        <f t="shared" si="11"/>
        <v>470</v>
      </c>
      <c r="R141" s="286">
        <f t="shared" si="12"/>
        <v>247</v>
      </c>
      <c r="S141" s="286">
        <f t="shared" si="12"/>
        <v>2</v>
      </c>
      <c r="T141" s="286">
        <f t="shared" si="12"/>
        <v>16</v>
      </c>
      <c r="U141" s="286">
        <f t="shared" si="12"/>
        <v>19</v>
      </c>
      <c r="V141" s="286">
        <f t="shared" si="12"/>
        <v>283</v>
      </c>
      <c r="W141" s="286">
        <f t="shared" si="12"/>
        <v>327</v>
      </c>
      <c r="X141" s="287">
        <f t="shared" si="12"/>
        <v>894</v>
      </c>
    </row>
    <row r="142" spans="2:24">
      <c r="B142" s="284" t="s">
        <v>554</v>
      </c>
      <c r="C142" s="285" t="s">
        <v>265</v>
      </c>
      <c r="D142" s="286">
        <v>0</v>
      </c>
      <c r="E142" s="286">
        <v>26</v>
      </c>
      <c r="F142" s="286">
        <v>15</v>
      </c>
      <c r="G142" s="286">
        <v>39</v>
      </c>
      <c r="H142" s="286">
        <v>148</v>
      </c>
      <c r="I142" s="286">
        <v>63</v>
      </c>
      <c r="J142" s="286">
        <f t="shared" si="10"/>
        <v>291</v>
      </c>
      <c r="K142" s="286">
        <v>1</v>
      </c>
      <c r="L142" s="286">
        <v>26</v>
      </c>
      <c r="M142" s="286">
        <v>61</v>
      </c>
      <c r="N142" s="286">
        <v>71</v>
      </c>
      <c r="O142" s="286">
        <v>125</v>
      </c>
      <c r="P142" s="286">
        <v>106</v>
      </c>
      <c r="Q142" s="286">
        <f t="shared" si="11"/>
        <v>390</v>
      </c>
      <c r="R142" s="286">
        <f t="shared" si="12"/>
        <v>1</v>
      </c>
      <c r="S142" s="286">
        <f t="shared" si="12"/>
        <v>52</v>
      </c>
      <c r="T142" s="286">
        <f t="shared" si="12"/>
        <v>76</v>
      </c>
      <c r="U142" s="286">
        <f t="shared" si="12"/>
        <v>110</v>
      </c>
      <c r="V142" s="286">
        <f t="shared" si="12"/>
        <v>273</v>
      </c>
      <c r="W142" s="286">
        <f t="shared" si="12"/>
        <v>169</v>
      </c>
      <c r="X142" s="287">
        <f t="shared" si="12"/>
        <v>681</v>
      </c>
    </row>
    <row r="143" spans="2:24">
      <c r="B143" s="284" t="s">
        <v>554</v>
      </c>
      <c r="C143" s="285" t="s">
        <v>266</v>
      </c>
      <c r="D143" s="286">
        <v>0</v>
      </c>
      <c r="E143" s="286">
        <v>33</v>
      </c>
      <c r="F143" s="286">
        <v>59</v>
      </c>
      <c r="G143" s="286">
        <v>73</v>
      </c>
      <c r="H143" s="286">
        <v>64</v>
      </c>
      <c r="I143" s="286">
        <v>32</v>
      </c>
      <c r="J143" s="286">
        <f t="shared" si="10"/>
        <v>261</v>
      </c>
      <c r="K143" s="286">
        <v>13</v>
      </c>
      <c r="L143" s="286">
        <v>75</v>
      </c>
      <c r="M143" s="286">
        <v>193</v>
      </c>
      <c r="N143" s="286">
        <v>339</v>
      </c>
      <c r="O143" s="286">
        <v>382</v>
      </c>
      <c r="P143" s="286">
        <v>215</v>
      </c>
      <c r="Q143" s="286">
        <f t="shared" si="11"/>
        <v>1217</v>
      </c>
      <c r="R143" s="286">
        <f t="shared" si="12"/>
        <v>13</v>
      </c>
      <c r="S143" s="286">
        <f t="shared" si="12"/>
        <v>108</v>
      </c>
      <c r="T143" s="286">
        <f t="shared" si="12"/>
        <v>252</v>
      </c>
      <c r="U143" s="286">
        <f t="shared" si="12"/>
        <v>412</v>
      </c>
      <c r="V143" s="286">
        <f t="shared" si="12"/>
        <v>446</v>
      </c>
      <c r="W143" s="286">
        <f t="shared" si="12"/>
        <v>247</v>
      </c>
      <c r="X143" s="287">
        <f t="shared" si="12"/>
        <v>1478</v>
      </c>
    </row>
    <row r="144" spans="2:24">
      <c r="B144" s="284" t="s">
        <v>554</v>
      </c>
      <c r="C144" s="285" t="s">
        <v>273</v>
      </c>
      <c r="D144" s="286">
        <v>0</v>
      </c>
      <c r="E144" s="286">
        <v>3</v>
      </c>
      <c r="F144" s="286">
        <v>8</v>
      </c>
      <c r="G144" s="286">
        <v>19</v>
      </c>
      <c r="H144" s="286">
        <v>68</v>
      </c>
      <c r="I144" s="286">
        <v>16</v>
      </c>
      <c r="J144" s="286">
        <f t="shared" si="10"/>
        <v>114</v>
      </c>
      <c r="K144" s="286">
        <v>1</v>
      </c>
      <c r="L144" s="286">
        <v>7</v>
      </c>
      <c r="M144" s="286">
        <v>19</v>
      </c>
      <c r="N144" s="286">
        <v>33</v>
      </c>
      <c r="O144" s="286">
        <v>72</v>
      </c>
      <c r="P144" s="286">
        <v>76</v>
      </c>
      <c r="Q144" s="286">
        <f t="shared" si="11"/>
        <v>208</v>
      </c>
      <c r="R144" s="286">
        <f t="shared" si="12"/>
        <v>1</v>
      </c>
      <c r="S144" s="286">
        <f t="shared" si="12"/>
        <v>10</v>
      </c>
      <c r="T144" s="286">
        <f t="shared" si="12"/>
        <v>27</v>
      </c>
      <c r="U144" s="286">
        <f t="shared" si="12"/>
        <v>52</v>
      </c>
      <c r="V144" s="286">
        <f t="shared" si="12"/>
        <v>140</v>
      </c>
      <c r="W144" s="286">
        <f t="shared" si="12"/>
        <v>92</v>
      </c>
      <c r="X144" s="287">
        <f t="shared" si="12"/>
        <v>322</v>
      </c>
    </row>
    <row r="145" spans="2:24">
      <c r="B145" s="284" t="s">
        <v>296</v>
      </c>
      <c r="C145" s="285" t="s">
        <v>296</v>
      </c>
      <c r="D145" s="286">
        <v>0</v>
      </c>
      <c r="E145" s="286">
        <v>8</v>
      </c>
      <c r="F145" s="286">
        <v>37</v>
      </c>
      <c r="G145" s="286">
        <v>73</v>
      </c>
      <c r="H145" s="286">
        <v>409</v>
      </c>
      <c r="I145" s="286">
        <v>293</v>
      </c>
      <c r="J145" s="286">
        <f t="shared" si="10"/>
        <v>820</v>
      </c>
      <c r="K145" s="286">
        <v>0</v>
      </c>
      <c r="L145" s="286">
        <v>19</v>
      </c>
      <c r="M145" s="286">
        <v>44</v>
      </c>
      <c r="N145" s="286">
        <v>83</v>
      </c>
      <c r="O145" s="286">
        <v>308</v>
      </c>
      <c r="P145" s="286">
        <v>858</v>
      </c>
      <c r="Q145" s="286">
        <f t="shared" si="11"/>
        <v>1312</v>
      </c>
      <c r="R145" s="286">
        <f t="shared" si="12"/>
        <v>0</v>
      </c>
      <c r="S145" s="286">
        <f t="shared" si="12"/>
        <v>27</v>
      </c>
      <c r="T145" s="286">
        <f t="shared" si="12"/>
        <v>81</v>
      </c>
      <c r="U145" s="286">
        <f t="shared" si="12"/>
        <v>156</v>
      </c>
      <c r="V145" s="286">
        <f t="shared" si="12"/>
        <v>717</v>
      </c>
      <c r="W145" s="286">
        <f t="shared" si="12"/>
        <v>1151</v>
      </c>
      <c r="X145" s="287">
        <f t="shared" si="12"/>
        <v>2132</v>
      </c>
    </row>
    <row r="146" spans="2:24">
      <c r="B146" s="284" t="s">
        <v>555</v>
      </c>
      <c r="C146" s="285" t="s">
        <v>272</v>
      </c>
      <c r="D146" s="286">
        <v>3</v>
      </c>
      <c r="E146" s="286">
        <v>18</v>
      </c>
      <c r="F146" s="286">
        <v>28</v>
      </c>
      <c r="G146" s="286">
        <v>64</v>
      </c>
      <c r="H146" s="286">
        <v>359</v>
      </c>
      <c r="I146" s="286">
        <v>175</v>
      </c>
      <c r="J146" s="286">
        <f t="shared" si="10"/>
        <v>647</v>
      </c>
      <c r="K146" s="286">
        <v>1</v>
      </c>
      <c r="L146" s="286">
        <v>15</v>
      </c>
      <c r="M146" s="286">
        <v>27</v>
      </c>
      <c r="N146" s="286">
        <v>57</v>
      </c>
      <c r="O146" s="286">
        <v>209</v>
      </c>
      <c r="P146" s="286">
        <v>412</v>
      </c>
      <c r="Q146" s="286">
        <f t="shared" si="11"/>
        <v>721</v>
      </c>
      <c r="R146" s="286">
        <f t="shared" si="12"/>
        <v>4</v>
      </c>
      <c r="S146" s="286">
        <f t="shared" si="12"/>
        <v>33</v>
      </c>
      <c r="T146" s="286">
        <f t="shared" si="12"/>
        <v>55</v>
      </c>
      <c r="U146" s="286">
        <f t="shared" si="12"/>
        <v>121</v>
      </c>
      <c r="V146" s="286">
        <f t="shared" si="12"/>
        <v>568</v>
      </c>
      <c r="W146" s="286">
        <f t="shared" si="12"/>
        <v>587</v>
      </c>
      <c r="X146" s="287">
        <f t="shared" si="12"/>
        <v>1368</v>
      </c>
    </row>
    <row r="147" spans="2:24">
      <c r="B147" s="284" t="s">
        <v>555</v>
      </c>
      <c r="C147" s="285" t="s">
        <v>283</v>
      </c>
      <c r="D147" s="286">
        <v>0</v>
      </c>
      <c r="E147" s="286">
        <v>3</v>
      </c>
      <c r="F147" s="286">
        <v>6</v>
      </c>
      <c r="G147" s="286">
        <v>16</v>
      </c>
      <c r="H147" s="286">
        <v>45</v>
      </c>
      <c r="I147" s="286">
        <v>42</v>
      </c>
      <c r="J147" s="286">
        <f t="shared" si="10"/>
        <v>112</v>
      </c>
      <c r="K147" s="286">
        <v>0</v>
      </c>
      <c r="L147" s="286">
        <v>4</v>
      </c>
      <c r="M147" s="286">
        <v>12</v>
      </c>
      <c r="N147" s="286">
        <v>28</v>
      </c>
      <c r="O147" s="286">
        <v>50</v>
      </c>
      <c r="P147" s="286">
        <v>150</v>
      </c>
      <c r="Q147" s="286">
        <f t="shared" si="11"/>
        <v>244</v>
      </c>
      <c r="R147" s="286">
        <f t="shared" si="12"/>
        <v>0</v>
      </c>
      <c r="S147" s="286">
        <f t="shared" si="12"/>
        <v>7</v>
      </c>
      <c r="T147" s="286">
        <f t="shared" si="12"/>
        <v>18</v>
      </c>
      <c r="U147" s="286">
        <f t="shared" si="12"/>
        <v>44</v>
      </c>
      <c r="V147" s="286">
        <f t="shared" si="12"/>
        <v>95</v>
      </c>
      <c r="W147" s="286">
        <f t="shared" si="12"/>
        <v>192</v>
      </c>
      <c r="X147" s="287">
        <f t="shared" si="12"/>
        <v>356</v>
      </c>
    </row>
    <row r="148" spans="2:24">
      <c r="B148" s="284" t="s">
        <v>556</v>
      </c>
      <c r="C148" s="285" t="s">
        <v>264</v>
      </c>
      <c r="D148" s="286">
        <v>0</v>
      </c>
      <c r="E148" s="286">
        <v>11</v>
      </c>
      <c r="F148" s="286">
        <v>9</v>
      </c>
      <c r="G148" s="286">
        <v>28</v>
      </c>
      <c r="H148" s="286">
        <v>42</v>
      </c>
      <c r="I148" s="286">
        <v>28</v>
      </c>
      <c r="J148" s="286">
        <f t="shared" si="10"/>
        <v>118</v>
      </c>
      <c r="K148" s="286">
        <v>1</v>
      </c>
      <c r="L148" s="286">
        <v>30</v>
      </c>
      <c r="M148" s="286">
        <v>29</v>
      </c>
      <c r="N148" s="286">
        <v>43</v>
      </c>
      <c r="O148" s="286">
        <v>52</v>
      </c>
      <c r="P148" s="286">
        <v>56</v>
      </c>
      <c r="Q148" s="286">
        <f t="shared" si="11"/>
        <v>211</v>
      </c>
      <c r="R148" s="286">
        <f t="shared" si="12"/>
        <v>1</v>
      </c>
      <c r="S148" s="286">
        <f t="shared" si="12"/>
        <v>41</v>
      </c>
      <c r="T148" s="286">
        <f t="shared" si="12"/>
        <v>38</v>
      </c>
      <c r="U148" s="286">
        <f t="shared" si="12"/>
        <v>71</v>
      </c>
      <c r="V148" s="286">
        <f t="shared" si="12"/>
        <v>94</v>
      </c>
      <c r="W148" s="286">
        <f t="shared" si="12"/>
        <v>84</v>
      </c>
      <c r="X148" s="287">
        <f t="shared" si="12"/>
        <v>329</v>
      </c>
    </row>
    <row r="149" spans="2:24">
      <c r="B149" s="284" t="s">
        <v>556</v>
      </c>
      <c r="C149" s="285" t="s">
        <v>279</v>
      </c>
      <c r="D149" s="286">
        <v>0</v>
      </c>
      <c r="E149" s="286">
        <v>4</v>
      </c>
      <c r="F149" s="286">
        <v>6</v>
      </c>
      <c r="G149" s="286">
        <v>11</v>
      </c>
      <c r="H149" s="286">
        <v>18</v>
      </c>
      <c r="I149" s="286">
        <v>24</v>
      </c>
      <c r="J149" s="286">
        <f t="shared" si="10"/>
        <v>63</v>
      </c>
      <c r="K149" s="286">
        <v>0</v>
      </c>
      <c r="L149" s="286">
        <v>37</v>
      </c>
      <c r="M149" s="286">
        <v>55</v>
      </c>
      <c r="N149" s="286">
        <v>89</v>
      </c>
      <c r="O149" s="286">
        <v>125</v>
      </c>
      <c r="P149" s="286">
        <v>100</v>
      </c>
      <c r="Q149" s="286">
        <f t="shared" si="11"/>
        <v>406</v>
      </c>
      <c r="R149" s="286">
        <f t="shared" si="12"/>
        <v>0</v>
      </c>
      <c r="S149" s="286">
        <f t="shared" si="12"/>
        <v>41</v>
      </c>
      <c r="T149" s="286">
        <f t="shared" si="12"/>
        <v>61</v>
      </c>
      <c r="U149" s="286">
        <f t="shared" si="12"/>
        <v>100</v>
      </c>
      <c r="V149" s="286">
        <f t="shared" si="12"/>
        <v>143</v>
      </c>
      <c r="W149" s="286">
        <f t="shared" si="12"/>
        <v>124</v>
      </c>
      <c r="X149" s="287">
        <f t="shared" si="12"/>
        <v>469</v>
      </c>
    </row>
    <row r="150" spans="2:24">
      <c r="B150" s="284" t="s">
        <v>556</v>
      </c>
      <c r="C150" s="285" t="s">
        <v>280</v>
      </c>
      <c r="D150" s="286">
        <v>0</v>
      </c>
      <c r="E150" s="286">
        <v>11</v>
      </c>
      <c r="F150" s="286">
        <v>19</v>
      </c>
      <c r="G150" s="286">
        <v>33</v>
      </c>
      <c r="H150" s="286">
        <v>320</v>
      </c>
      <c r="I150" s="286">
        <v>123</v>
      </c>
      <c r="J150" s="286">
        <f t="shared" si="10"/>
        <v>506</v>
      </c>
      <c r="K150" s="286">
        <v>0</v>
      </c>
      <c r="L150" s="286">
        <v>8</v>
      </c>
      <c r="M150" s="286">
        <v>25</v>
      </c>
      <c r="N150" s="286">
        <v>39</v>
      </c>
      <c r="O150" s="286">
        <v>172</v>
      </c>
      <c r="P150" s="286">
        <v>393</v>
      </c>
      <c r="Q150" s="286">
        <f t="shared" si="11"/>
        <v>637</v>
      </c>
      <c r="R150" s="286">
        <f t="shared" si="12"/>
        <v>0</v>
      </c>
      <c r="S150" s="286">
        <f t="shared" si="12"/>
        <v>19</v>
      </c>
      <c r="T150" s="286">
        <f t="shared" si="12"/>
        <v>44</v>
      </c>
      <c r="U150" s="286">
        <f t="shared" si="12"/>
        <v>72</v>
      </c>
      <c r="V150" s="286">
        <f t="shared" si="12"/>
        <v>492</v>
      </c>
      <c r="W150" s="286">
        <f t="shared" si="12"/>
        <v>516</v>
      </c>
      <c r="X150" s="287">
        <f t="shared" si="12"/>
        <v>1143</v>
      </c>
    </row>
    <row r="151" spans="2:24">
      <c r="B151" s="284" t="s">
        <v>557</v>
      </c>
      <c r="C151" s="285" t="s">
        <v>305</v>
      </c>
      <c r="D151" s="286">
        <v>0</v>
      </c>
      <c r="E151" s="286">
        <v>14</v>
      </c>
      <c r="F151" s="286">
        <v>44</v>
      </c>
      <c r="G151" s="286">
        <v>50</v>
      </c>
      <c r="H151" s="286">
        <v>160</v>
      </c>
      <c r="I151" s="286">
        <v>45</v>
      </c>
      <c r="J151" s="286">
        <f t="shared" si="10"/>
        <v>313</v>
      </c>
      <c r="K151" s="286">
        <v>0</v>
      </c>
      <c r="L151" s="286">
        <v>44</v>
      </c>
      <c r="M151" s="286">
        <v>111</v>
      </c>
      <c r="N151" s="286">
        <v>184</v>
      </c>
      <c r="O151" s="286">
        <v>290</v>
      </c>
      <c r="P151" s="286">
        <v>250</v>
      </c>
      <c r="Q151" s="286">
        <f t="shared" si="11"/>
        <v>879</v>
      </c>
      <c r="R151" s="286">
        <f t="shared" si="12"/>
        <v>0</v>
      </c>
      <c r="S151" s="286">
        <f t="shared" si="12"/>
        <v>58</v>
      </c>
      <c r="T151" s="286">
        <f t="shared" si="12"/>
        <v>155</v>
      </c>
      <c r="U151" s="286">
        <f t="shared" ref="U151:X162" si="13">G151+N151</f>
        <v>234</v>
      </c>
      <c r="V151" s="286">
        <f t="shared" si="13"/>
        <v>450</v>
      </c>
      <c r="W151" s="286">
        <f t="shared" si="13"/>
        <v>295</v>
      </c>
      <c r="X151" s="287">
        <f t="shared" si="13"/>
        <v>1192</v>
      </c>
    </row>
    <row r="152" spans="2:24">
      <c r="B152" s="284" t="s">
        <v>558</v>
      </c>
      <c r="C152" s="285" t="s">
        <v>268</v>
      </c>
      <c r="D152" s="286">
        <v>1</v>
      </c>
      <c r="E152" s="286">
        <v>14</v>
      </c>
      <c r="F152" s="286">
        <v>19</v>
      </c>
      <c r="G152" s="286">
        <v>19</v>
      </c>
      <c r="H152" s="286">
        <v>123</v>
      </c>
      <c r="I152" s="286">
        <v>38</v>
      </c>
      <c r="J152" s="286">
        <f t="shared" si="10"/>
        <v>214</v>
      </c>
      <c r="K152" s="286">
        <v>0</v>
      </c>
      <c r="L152" s="286">
        <v>17</v>
      </c>
      <c r="M152" s="286">
        <v>23</v>
      </c>
      <c r="N152" s="286">
        <v>49</v>
      </c>
      <c r="O152" s="286">
        <v>123</v>
      </c>
      <c r="P152" s="286">
        <v>228</v>
      </c>
      <c r="Q152" s="286">
        <f t="shared" si="11"/>
        <v>440</v>
      </c>
      <c r="R152" s="286">
        <f t="shared" ref="R152:X165" si="14">D152+K152</f>
        <v>1</v>
      </c>
      <c r="S152" s="286">
        <f t="shared" si="14"/>
        <v>31</v>
      </c>
      <c r="T152" s="286">
        <f t="shared" si="14"/>
        <v>42</v>
      </c>
      <c r="U152" s="286">
        <f t="shared" si="13"/>
        <v>68</v>
      </c>
      <c r="V152" s="286">
        <f t="shared" si="13"/>
        <v>246</v>
      </c>
      <c r="W152" s="286">
        <f t="shared" si="13"/>
        <v>266</v>
      </c>
      <c r="X152" s="287">
        <f t="shared" si="13"/>
        <v>654</v>
      </c>
    </row>
    <row r="153" spans="2:24">
      <c r="B153" s="284" t="s">
        <v>558</v>
      </c>
      <c r="C153" s="285" t="s">
        <v>294</v>
      </c>
      <c r="D153" s="286">
        <v>0</v>
      </c>
      <c r="E153" s="286">
        <v>12</v>
      </c>
      <c r="F153" s="286">
        <v>19</v>
      </c>
      <c r="G153" s="286">
        <v>17</v>
      </c>
      <c r="H153" s="286">
        <v>156</v>
      </c>
      <c r="I153" s="286">
        <v>33</v>
      </c>
      <c r="J153" s="286">
        <f t="shared" si="10"/>
        <v>237</v>
      </c>
      <c r="K153" s="286">
        <v>1</v>
      </c>
      <c r="L153" s="286">
        <v>12</v>
      </c>
      <c r="M153" s="286">
        <v>28</v>
      </c>
      <c r="N153" s="286">
        <v>48</v>
      </c>
      <c r="O153" s="286">
        <v>122</v>
      </c>
      <c r="P153" s="286">
        <v>97</v>
      </c>
      <c r="Q153" s="286">
        <f t="shared" si="11"/>
        <v>308</v>
      </c>
      <c r="R153" s="286">
        <f t="shared" si="14"/>
        <v>1</v>
      </c>
      <c r="S153" s="286">
        <f t="shared" si="14"/>
        <v>24</v>
      </c>
      <c r="T153" s="286">
        <f t="shared" si="14"/>
        <v>47</v>
      </c>
      <c r="U153" s="286">
        <f t="shared" si="13"/>
        <v>65</v>
      </c>
      <c r="V153" s="286">
        <f t="shared" si="13"/>
        <v>278</v>
      </c>
      <c r="W153" s="286">
        <f t="shared" si="13"/>
        <v>130</v>
      </c>
      <c r="X153" s="287">
        <f t="shared" si="13"/>
        <v>545</v>
      </c>
    </row>
    <row r="154" spans="2:24">
      <c r="B154" s="284" t="s">
        <v>558</v>
      </c>
      <c r="C154" s="285" t="s">
        <v>297</v>
      </c>
      <c r="D154" s="286">
        <v>0</v>
      </c>
      <c r="E154" s="286">
        <v>9</v>
      </c>
      <c r="F154" s="286">
        <v>6</v>
      </c>
      <c r="G154" s="286">
        <v>25</v>
      </c>
      <c r="H154" s="286">
        <v>252</v>
      </c>
      <c r="I154" s="286">
        <v>170</v>
      </c>
      <c r="J154" s="286">
        <f t="shared" si="10"/>
        <v>462</v>
      </c>
      <c r="K154" s="286">
        <v>0</v>
      </c>
      <c r="L154" s="286">
        <v>9</v>
      </c>
      <c r="M154" s="286">
        <v>23</v>
      </c>
      <c r="N154" s="286">
        <v>48</v>
      </c>
      <c r="O154" s="286">
        <v>220</v>
      </c>
      <c r="P154" s="286">
        <v>729</v>
      </c>
      <c r="Q154" s="286">
        <f t="shared" si="11"/>
        <v>1029</v>
      </c>
      <c r="R154" s="286">
        <f t="shared" si="14"/>
        <v>0</v>
      </c>
      <c r="S154" s="286">
        <f t="shared" si="14"/>
        <v>18</v>
      </c>
      <c r="T154" s="286">
        <f t="shared" si="14"/>
        <v>29</v>
      </c>
      <c r="U154" s="286">
        <f t="shared" si="13"/>
        <v>73</v>
      </c>
      <c r="V154" s="286">
        <f t="shared" si="13"/>
        <v>472</v>
      </c>
      <c r="W154" s="286">
        <f t="shared" si="13"/>
        <v>899</v>
      </c>
      <c r="X154" s="287">
        <f t="shared" si="13"/>
        <v>1491</v>
      </c>
    </row>
    <row r="155" spans="2:24">
      <c r="B155" s="284" t="s">
        <v>300</v>
      </c>
      <c r="C155" s="285" t="s">
        <v>300</v>
      </c>
      <c r="D155" s="286">
        <v>0</v>
      </c>
      <c r="E155" s="286">
        <v>15</v>
      </c>
      <c r="F155" s="286">
        <v>40</v>
      </c>
      <c r="G155" s="286">
        <v>49</v>
      </c>
      <c r="H155" s="286">
        <v>205</v>
      </c>
      <c r="I155" s="286">
        <v>36</v>
      </c>
      <c r="J155" s="286">
        <f t="shared" si="10"/>
        <v>345</v>
      </c>
      <c r="K155" s="286">
        <v>0</v>
      </c>
      <c r="L155" s="286">
        <v>20</v>
      </c>
      <c r="M155" s="286">
        <v>46</v>
      </c>
      <c r="N155" s="286">
        <v>69</v>
      </c>
      <c r="O155" s="286">
        <v>224</v>
      </c>
      <c r="P155" s="286">
        <v>221</v>
      </c>
      <c r="Q155" s="286">
        <f t="shared" si="11"/>
        <v>580</v>
      </c>
      <c r="R155" s="286">
        <f t="shared" si="14"/>
        <v>0</v>
      </c>
      <c r="S155" s="286">
        <f t="shared" si="14"/>
        <v>35</v>
      </c>
      <c r="T155" s="286">
        <f t="shared" si="14"/>
        <v>86</v>
      </c>
      <c r="U155" s="286">
        <f t="shared" si="13"/>
        <v>118</v>
      </c>
      <c r="V155" s="286">
        <f t="shared" si="13"/>
        <v>429</v>
      </c>
      <c r="W155" s="286">
        <f t="shared" si="13"/>
        <v>257</v>
      </c>
      <c r="X155" s="287">
        <f t="shared" si="13"/>
        <v>925</v>
      </c>
    </row>
    <row r="156" spans="2:24">
      <c r="B156" s="284" t="s">
        <v>304</v>
      </c>
      <c r="C156" s="285" t="s">
        <v>269</v>
      </c>
      <c r="D156" s="286">
        <v>0</v>
      </c>
      <c r="E156" s="286">
        <v>11</v>
      </c>
      <c r="F156" s="286">
        <v>19</v>
      </c>
      <c r="G156" s="286">
        <v>31</v>
      </c>
      <c r="H156" s="286">
        <v>120</v>
      </c>
      <c r="I156" s="286">
        <v>71</v>
      </c>
      <c r="J156" s="286">
        <f t="shared" si="10"/>
        <v>252</v>
      </c>
      <c r="K156" s="286">
        <v>0</v>
      </c>
      <c r="L156" s="286">
        <v>15</v>
      </c>
      <c r="M156" s="286">
        <v>43</v>
      </c>
      <c r="N156" s="286">
        <v>84</v>
      </c>
      <c r="O156" s="286">
        <v>178</v>
      </c>
      <c r="P156" s="286">
        <v>260</v>
      </c>
      <c r="Q156" s="286">
        <f t="shared" si="11"/>
        <v>580</v>
      </c>
      <c r="R156" s="286">
        <f t="shared" si="14"/>
        <v>0</v>
      </c>
      <c r="S156" s="286">
        <f t="shared" si="14"/>
        <v>26</v>
      </c>
      <c r="T156" s="286">
        <f t="shared" si="14"/>
        <v>62</v>
      </c>
      <c r="U156" s="286">
        <f t="shared" si="13"/>
        <v>115</v>
      </c>
      <c r="V156" s="286">
        <f t="shared" si="13"/>
        <v>298</v>
      </c>
      <c r="W156" s="286">
        <f t="shared" si="13"/>
        <v>331</v>
      </c>
      <c r="X156" s="287">
        <f t="shared" si="13"/>
        <v>832</v>
      </c>
    </row>
    <row r="157" spans="2:24">
      <c r="B157" s="284" t="s">
        <v>304</v>
      </c>
      <c r="C157" s="285" t="s">
        <v>281</v>
      </c>
      <c r="D157" s="286">
        <v>1</v>
      </c>
      <c r="E157" s="286">
        <v>2</v>
      </c>
      <c r="F157" s="286">
        <v>9</v>
      </c>
      <c r="G157" s="286">
        <v>43</v>
      </c>
      <c r="H157" s="286">
        <v>494</v>
      </c>
      <c r="I157" s="286">
        <v>110</v>
      </c>
      <c r="J157" s="286">
        <f t="shared" si="10"/>
        <v>659</v>
      </c>
      <c r="K157" s="286">
        <v>0</v>
      </c>
      <c r="L157" s="286">
        <v>9</v>
      </c>
      <c r="M157" s="286">
        <v>19</v>
      </c>
      <c r="N157" s="286">
        <v>33</v>
      </c>
      <c r="O157" s="286">
        <v>358</v>
      </c>
      <c r="P157" s="286">
        <v>250</v>
      </c>
      <c r="Q157" s="286">
        <f t="shared" si="11"/>
        <v>669</v>
      </c>
      <c r="R157" s="286">
        <f t="shared" si="14"/>
        <v>1</v>
      </c>
      <c r="S157" s="286">
        <f t="shared" si="14"/>
        <v>11</v>
      </c>
      <c r="T157" s="286">
        <f t="shared" si="14"/>
        <v>28</v>
      </c>
      <c r="U157" s="286">
        <f t="shared" si="13"/>
        <v>76</v>
      </c>
      <c r="V157" s="286">
        <f t="shared" si="13"/>
        <v>852</v>
      </c>
      <c r="W157" s="286">
        <f t="shared" si="13"/>
        <v>360</v>
      </c>
      <c r="X157" s="287">
        <f t="shared" si="13"/>
        <v>1328</v>
      </c>
    </row>
    <row r="158" spans="2:24">
      <c r="B158" s="284" t="s">
        <v>304</v>
      </c>
      <c r="C158" s="285" t="s">
        <v>281</v>
      </c>
      <c r="D158" s="286">
        <v>1</v>
      </c>
      <c r="E158" s="286">
        <v>23</v>
      </c>
      <c r="F158" s="286">
        <v>22</v>
      </c>
      <c r="G158" s="286">
        <v>49</v>
      </c>
      <c r="H158" s="286">
        <v>367</v>
      </c>
      <c r="I158" s="286">
        <v>123</v>
      </c>
      <c r="J158" s="286">
        <f t="shared" si="10"/>
        <v>585</v>
      </c>
      <c r="K158" s="286">
        <v>3</v>
      </c>
      <c r="L158" s="286">
        <v>46</v>
      </c>
      <c r="M158" s="286">
        <v>50</v>
      </c>
      <c r="N158" s="286">
        <v>89</v>
      </c>
      <c r="O158" s="286">
        <v>329</v>
      </c>
      <c r="P158" s="286">
        <v>365</v>
      </c>
      <c r="Q158" s="286">
        <f t="shared" si="11"/>
        <v>882</v>
      </c>
      <c r="R158" s="286">
        <f t="shared" si="14"/>
        <v>4</v>
      </c>
      <c r="S158" s="286">
        <f t="shared" si="14"/>
        <v>69</v>
      </c>
      <c r="T158" s="286">
        <f t="shared" si="14"/>
        <v>72</v>
      </c>
      <c r="U158" s="286">
        <f t="shared" si="13"/>
        <v>138</v>
      </c>
      <c r="V158" s="286">
        <f t="shared" si="13"/>
        <v>696</v>
      </c>
      <c r="W158" s="286">
        <f t="shared" si="13"/>
        <v>488</v>
      </c>
      <c r="X158" s="287">
        <f t="shared" si="13"/>
        <v>1467</v>
      </c>
    </row>
    <row r="159" spans="2:24">
      <c r="B159" s="284" t="s">
        <v>304</v>
      </c>
      <c r="C159" s="285" t="s">
        <v>289</v>
      </c>
      <c r="D159" s="286">
        <v>0</v>
      </c>
      <c r="E159" s="286">
        <v>3</v>
      </c>
      <c r="F159" s="286">
        <v>8</v>
      </c>
      <c r="G159" s="286">
        <v>29</v>
      </c>
      <c r="H159" s="286">
        <v>182</v>
      </c>
      <c r="I159" s="286">
        <v>78</v>
      </c>
      <c r="J159" s="286">
        <f t="shared" si="10"/>
        <v>300</v>
      </c>
      <c r="K159" s="286">
        <v>0</v>
      </c>
      <c r="L159" s="286">
        <v>8</v>
      </c>
      <c r="M159" s="286">
        <v>13</v>
      </c>
      <c r="N159" s="286">
        <v>22</v>
      </c>
      <c r="O159" s="286">
        <v>136</v>
      </c>
      <c r="P159" s="286">
        <v>298</v>
      </c>
      <c r="Q159" s="286">
        <f t="shared" si="11"/>
        <v>477</v>
      </c>
      <c r="R159" s="286">
        <f t="shared" si="14"/>
        <v>0</v>
      </c>
      <c r="S159" s="286">
        <f t="shared" si="14"/>
        <v>11</v>
      </c>
      <c r="T159" s="286">
        <f t="shared" si="14"/>
        <v>21</v>
      </c>
      <c r="U159" s="286">
        <f t="shared" si="13"/>
        <v>51</v>
      </c>
      <c r="V159" s="286">
        <f t="shared" si="13"/>
        <v>318</v>
      </c>
      <c r="W159" s="286">
        <f t="shared" si="13"/>
        <v>376</v>
      </c>
      <c r="X159" s="287">
        <f t="shared" si="13"/>
        <v>777</v>
      </c>
    </row>
    <row r="160" spans="2:24">
      <c r="B160" s="284" t="s">
        <v>304</v>
      </c>
      <c r="C160" s="285" t="s">
        <v>291</v>
      </c>
      <c r="D160" s="286">
        <v>2</v>
      </c>
      <c r="E160" s="286">
        <v>17</v>
      </c>
      <c r="F160" s="286">
        <v>42</v>
      </c>
      <c r="G160" s="286">
        <v>50</v>
      </c>
      <c r="H160" s="286">
        <v>121</v>
      </c>
      <c r="I160" s="286">
        <v>40</v>
      </c>
      <c r="J160" s="286">
        <f t="shared" si="10"/>
        <v>272</v>
      </c>
      <c r="K160" s="286">
        <v>1</v>
      </c>
      <c r="L160" s="286">
        <v>32</v>
      </c>
      <c r="M160" s="286">
        <v>75</v>
      </c>
      <c r="N160" s="286">
        <v>113</v>
      </c>
      <c r="O160" s="286">
        <v>162</v>
      </c>
      <c r="P160" s="286">
        <v>140</v>
      </c>
      <c r="Q160" s="286">
        <f t="shared" si="11"/>
        <v>523</v>
      </c>
      <c r="R160" s="286">
        <f t="shared" si="14"/>
        <v>3</v>
      </c>
      <c r="S160" s="286">
        <f t="shared" si="14"/>
        <v>49</v>
      </c>
      <c r="T160" s="286">
        <f t="shared" si="14"/>
        <v>117</v>
      </c>
      <c r="U160" s="286">
        <f t="shared" si="13"/>
        <v>163</v>
      </c>
      <c r="V160" s="286">
        <f t="shared" si="13"/>
        <v>283</v>
      </c>
      <c r="W160" s="286">
        <f t="shared" si="13"/>
        <v>180</v>
      </c>
      <c r="X160" s="287">
        <f t="shared" si="13"/>
        <v>795</v>
      </c>
    </row>
    <row r="161" spans="2:24">
      <c r="B161" s="284" t="s">
        <v>304</v>
      </c>
      <c r="C161" s="285" t="s">
        <v>304</v>
      </c>
      <c r="D161" s="286">
        <v>0</v>
      </c>
      <c r="E161" s="286">
        <v>8</v>
      </c>
      <c r="F161" s="286">
        <v>11</v>
      </c>
      <c r="G161" s="286">
        <v>30</v>
      </c>
      <c r="H161" s="286">
        <v>87</v>
      </c>
      <c r="I161" s="286">
        <v>59</v>
      </c>
      <c r="J161" s="286">
        <f t="shared" si="10"/>
        <v>195</v>
      </c>
      <c r="K161" s="286">
        <v>0</v>
      </c>
      <c r="L161" s="286">
        <v>44</v>
      </c>
      <c r="M161" s="286">
        <v>68</v>
      </c>
      <c r="N161" s="286">
        <v>49</v>
      </c>
      <c r="O161" s="286">
        <v>171</v>
      </c>
      <c r="P161" s="286">
        <v>341</v>
      </c>
      <c r="Q161" s="286">
        <f t="shared" si="11"/>
        <v>673</v>
      </c>
      <c r="R161" s="286">
        <f t="shared" si="14"/>
        <v>0</v>
      </c>
      <c r="S161" s="286">
        <f t="shared" si="14"/>
        <v>52</v>
      </c>
      <c r="T161" s="286">
        <f t="shared" si="14"/>
        <v>79</v>
      </c>
      <c r="U161" s="286">
        <f t="shared" si="13"/>
        <v>79</v>
      </c>
      <c r="V161" s="286">
        <f t="shared" si="13"/>
        <v>258</v>
      </c>
      <c r="W161" s="286">
        <f t="shared" si="13"/>
        <v>400</v>
      </c>
      <c r="X161" s="287">
        <f t="shared" si="13"/>
        <v>868</v>
      </c>
    </row>
    <row r="162" spans="2:24">
      <c r="B162" s="284" t="s">
        <v>306</v>
      </c>
      <c r="C162" s="285" t="s">
        <v>306</v>
      </c>
      <c r="D162" s="286">
        <v>1</v>
      </c>
      <c r="E162" s="286">
        <v>19</v>
      </c>
      <c r="F162" s="286">
        <v>24</v>
      </c>
      <c r="G162" s="286">
        <v>38</v>
      </c>
      <c r="H162" s="286">
        <v>117</v>
      </c>
      <c r="I162" s="286">
        <v>25</v>
      </c>
      <c r="J162" s="286">
        <f t="shared" si="10"/>
        <v>224</v>
      </c>
      <c r="K162" s="286">
        <v>1</v>
      </c>
      <c r="L162" s="286">
        <v>77</v>
      </c>
      <c r="M162" s="286">
        <v>94</v>
      </c>
      <c r="N162" s="286">
        <v>168</v>
      </c>
      <c r="O162" s="286">
        <v>149</v>
      </c>
      <c r="P162" s="286">
        <v>64</v>
      </c>
      <c r="Q162" s="286">
        <f t="shared" si="11"/>
        <v>553</v>
      </c>
      <c r="R162" s="286">
        <f t="shared" si="14"/>
        <v>2</v>
      </c>
      <c r="S162" s="286">
        <f t="shared" si="14"/>
        <v>96</v>
      </c>
      <c r="T162" s="286">
        <f t="shared" si="14"/>
        <v>118</v>
      </c>
      <c r="U162" s="286">
        <f t="shared" si="13"/>
        <v>206</v>
      </c>
      <c r="V162" s="286">
        <f t="shared" si="13"/>
        <v>266</v>
      </c>
      <c r="W162" s="286">
        <f t="shared" si="13"/>
        <v>89</v>
      </c>
      <c r="X162" s="287">
        <f t="shared" si="13"/>
        <v>777</v>
      </c>
    </row>
    <row r="163" spans="2:24" s="301" customFormat="1">
      <c r="B163" s="366"/>
      <c r="C163" s="298" t="s">
        <v>308</v>
      </c>
      <c r="D163" s="299">
        <f>SUM(D115:D162)</f>
        <v>279</v>
      </c>
      <c r="E163" s="299">
        <f t="shared" ref="E163:P163" si="15">SUM(E115:E162)</f>
        <v>757</v>
      </c>
      <c r="F163" s="299">
        <f t="shared" si="15"/>
        <v>1136</v>
      </c>
      <c r="G163" s="299">
        <f t="shared" si="15"/>
        <v>2279</v>
      </c>
      <c r="H163" s="299">
        <f t="shared" si="15"/>
        <v>10902</v>
      </c>
      <c r="I163" s="299">
        <f t="shared" si="15"/>
        <v>5616</v>
      </c>
      <c r="J163" s="299">
        <f>SUM(J115:J162)</f>
        <v>20969</v>
      </c>
      <c r="K163" s="299">
        <f t="shared" si="15"/>
        <v>295</v>
      </c>
      <c r="L163" s="299">
        <f>SUM(L115:L162)</f>
        <v>1357</v>
      </c>
      <c r="M163" s="299">
        <f t="shared" si="15"/>
        <v>2237</v>
      </c>
      <c r="N163" s="299">
        <f t="shared" si="15"/>
        <v>4006</v>
      </c>
      <c r="O163" s="299">
        <f t="shared" si="15"/>
        <v>9867</v>
      </c>
      <c r="P163" s="299">
        <f t="shared" si="15"/>
        <v>17079</v>
      </c>
      <c r="Q163" s="299">
        <f t="shared" si="11"/>
        <v>34841</v>
      </c>
      <c r="R163" s="299">
        <f t="shared" si="14"/>
        <v>574</v>
      </c>
      <c r="S163" s="299">
        <f t="shared" si="14"/>
        <v>2114</v>
      </c>
      <c r="T163" s="299">
        <f t="shared" si="14"/>
        <v>3373</v>
      </c>
      <c r="U163" s="299">
        <f t="shared" si="14"/>
        <v>6285</v>
      </c>
      <c r="V163" s="299">
        <f t="shared" si="14"/>
        <v>20769</v>
      </c>
      <c r="W163" s="299">
        <f>I163+P163</f>
        <v>22695</v>
      </c>
      <c r="X163" s="300">
        <f>J163+Q163</f>
        <v>55810</v>
      </c>
    </row>
    <row r="164" spans="2:24" s="301" customFormat="1">
      <c r="B164" s="367"/>
      <c r="C164" s="298" t="s">
        <v>58</v>
      </c>
      <c r="D164" s="299">
        <v>98</v>
      </c>
      <c r="E164" s="299">
        <v>2272</v>
      </c>
      <c r="F164" s="299">
        <v>4372</v>
      </c>
      <c r="G164" s="299">
        <v>6803</v>
      </c>
      <c r="H164" s="299">
        <v>21529</v>
      </c>
      <c r="I164" s="299">
        <v>12100</v>
      </c>
      <c r="J164" s="299">
        <f>SUM(D164:I164)</f>
        <v>47174</v>
      </c>
      <c r="K164" s="299">
        <v>106</v>
      </c>
      <c r="L164" s="299">
        <v>2532</v>
      </c>
      <c r="M164" s="299">
        <v>5381</v>
      </c>
      <c r="N164" s="299">
        <v>9659</v>
      </c>
      <c r="O164" s="299">
        <v>24991</v>
      </c>
      <c r="P164" s="299">
        <v>29321</v>
      </c>
      <c r="Q164" s="299">
        <f t="shared" si="11"/>
        <v>71990</v>
      </c>
      <c r="R164" s="299">
        <f t="shared" si="14"/>
        <v>204</v>
      </c>
      <c r="S164" s="299">
        <f t="shared" si="14"/>
        <v>4804</v>
      </c>
      <c r="T164" s="299">
        <f t="shared" si="14"/>
        <v>9753</v>
      </c>
      <c r="U164" s="299">
        <f t="shared" si="14"/>
        <v>16462</v>
      </c>
      <c r="V164" s="299">
        <f t="shared" si="14"/>
        <v>46520</v>
      </c>
      <c r="W164" s="299">
        <f t="shared" si="14"/>
        <v>41421</v>
      </c>
      <c r="X164" s="300">
        <f t="shared" si="14"/>
        <v>119164</v>
      </c>
    </row>
    <row r="165" spans="2:24" s="301" customFormat="1" ht="13.5" thickBot="1">
      <c r="B165" s="368"/>
      <c r="C165" s="302" t="s">
        <v>309</v>
      </c>
      <c r="D165" s="303">
        <f>SUM(D163:D164)</f>
        <v>377</v>
      </c>
      <c r="E165" s="303">
        <f t="shared" ref="E165:Q165" si="16">SUM(E163:E164)</f>
        <v>3029</v>
      </c>
      <c r="F165" s="303">
        <f t="shared" si="16"/>
        <v>5508</v>
      </c>
      <c r="G165" s="303">
        <f t="shared" si="16"/>
        <v>9082</v>
      </c>
      <c r="H165" s="303">
        <f t="shared" si="16"/>
        <v>32431</v>
      </c>
      <c r="I165" s="303">
        <f t="shared" si="16"/>
        <v>17716</v>
      </c>
      <c r="J165" s="303">
        <f t="shared" si="16"/>
        <v>68143</v>
      </c>
      <c r="K165" s="303">
        <f t="shared" si="16"/>
        <v>401</v>
      </c>
      <c r="L165" s="303">
        <f t="shared" si="16"/>
        <v>3889</v>
      </c>
      <c r="M165" s="303">
        <f t="shared" si="16"/>
        <v>7618</v>
      </c>
      <c r="N165" s="303">
        <f t="shared" si="16"/>
        <v>13665</v>
      </c>
      <c r="O165" s="303">
        <f t="shared" si="16"/>
        <v>34858</v>
      </c>
      <c r="P165" s="303">
        <f t="shared" si="16"/>
        <v>46400</v>
      </c>
      <c r="Q165" s="303">
        <f t="shared" si="16"/>
        <v>106831</v>
      </c>
      <c r="R165" s="303">
        <f t="shared" si="14"/>
        <v>778</v>
      </c>
      <c r="S165" s="303">
        <f t="shared" si="14"/>
        <v>6918</v>
      </c>
      <c r="T165" s="303">
        <f t="shared" si="14"/>
        <v>13126</v>
      </c>
      <c r="U165" s="303">
        <f t="shared" si="14"/>
        <v>22747</v>
      </c>
      <c r="V165" s="303">
        <f t="shared" si="14"/>
        <v>67289</v>
      </c>
      <c r="W165" s="303">
        <f t="shared" si="14"/>
        <v>64116</v>
      </c>
      <c r="X165" s="304">
        <f t="shared" si="14"/>
        <v>174974</v>
      </c>
    </row>
    <row r="166" spans="2:24">
      <c r="C166" s="305"/>
      <c r="D166" s="306"/>
      <c r="E166" s="306"/>
      <c r="F166" s="306"/>
      <c r="G166" s="306"/>
      <c r="H166" s="306"/>
      <c r="I166" s="306"/>
      <c r="J166" s="306"/>
      <c r="K166" s="306"/>
      <c r="L166" s="306"/>
      <c r="M166" s="306"/>
      <c r="N166" s="306"/>
      <c r="O166" s="306"/>
      <c r="P166" s="306"/>
      <c r="Q166" s="306"/>
      <c r="R166" s="306"/>
      <c r="S166" s="306"/>
      <c r="T166" s="306"/>
      <c r="U166" s="306"/>
      <c r="V166" s="306"/>
      <c r="W166" s="306"/>
      <c r="X166" s="306"/>
    </row>
    <row r="167" spans="2:24">
      <c r="C167" s="360" t="s">
        <v>50</v>
      </c>
      <c r="D167" s="360"/>
      <c r="E167" s="360"/>
      <c r="F167" s="360"/>
      <c r="G167" s="360"/>
      <c r="H167" s="360"/>
      <c r="I167" s="360"/>
      <c r="J167" s="360"/>
      <c r="K167" s="360"/>
      <c r="L167" s="360"/>
      <c r="M167" s="360"/>
      <c r="N167" s="360"/>
      <c r="O167" s="360"/>
      <c r="P167" s="360"/>
      <c r="Q167" s="360"/>
      <c r="R167" s="360"/>
      <c r="S167" s="360"/>
      <c r="T167" s="360"/>
      <c r="U167" s="360"/>
      <c r="V167" s="360"/>
      <c r="W167" s="360"/>
      <c r="X167" s="305"/>
    </row>
    <row r="168" spans="2:24" ht="13.5" thickBot="1">
      <c r="C168" s="360" t="s">
        <v>56</v>
      </c>
      <c r="D168" s="360"/>
      <c r="E168" s="360"/>
      <c r="F168" s="360"/>
      <c r="G168" s="360"/>
      <c r="H168" s="360"/>
      <c r="I168" s="360"/>
      <c r="J168" s="360"/>
      <c r="K168" s="360"/>
      <c r="L168" s="360"/>
      <c r="M168" s="360"/>
      <c r="N168" s="360"/>
      <c r="O168" s="360"/>
      <c r="P168" s="360"/>
      <c r="Q168" s="360"/>
      <c r="R168" s="360"/>
      <c r="S168" s="360"/>
      <c r="T168" s="360"/>
      <c r="U168" s="360"/>
      <c r="V168" s="360"/>
      <c r="W168" s="360"/>
      <c r="X168" s="282"/>
    </row>
    <row r="169" spans="2:24">
      <c r="B169" s="354" t="s">
        <v>21</v>
      </c>
      <c r="C169" s="356" t="s">
        <v>559</v>
      </c>
      <c r="D169" s="356" t="s">
        <v>560</v>
      </c>
      <c r="E169" s="356"/>
      <c r="F169" s="356"/>
      <c r="G169" s="356"/>
      <c r="H169" s="356"/>
      <c r="I169" s="356"/>
      <c r="J169" s="356"/>
      <c r="K169" s="358" t="s">
        <v>561</v>
      </c>
      <c r="L169" s="358"/>
      <c r="M169" s="358"/>
      <c r="N169" s="358"/>
      <c r="O169" s="358"/>
      <c r="P169" s="358"/>
      <c r="Q169" s="358"/>
      <c r="R169" s="358" t="s">
        <v>562</v>
      </c>
      <c r="S169" s="358"/>
      <c r="T169" s="358"/>
      <c r="U169" s="358"/>
      <c r="V169" s="358"/>
      <c r="W169" s="358"/>
      <c r="X169" s="361"/>
    </row>
    <row r="170" spans="2:24">
      <c r="B170" s="355"/>
      <c r="C170" s="357"/>
      <c r="D170" s="357"/>
      <c r="E170" s="357"/>
      <c r="F170" s="357"/>
      <c r="G170" s="357"/>
      <c r="H170" s="357"/>
      <c r="I170" s="357"/>
      <c r="J170" s="357"/>
      <c r="K170" s="359"/>
      <c r="L170" s="359"/>
      <c r="M170" s="359"/>
      <c r="N170" s="359"/>
      <c r="O170" s="359"/>
      <c r="P170" s="359"/>
      <c r="Q170" s="359"/>
      <c r="R170" s="359"/>
      <c r="S170" s="359"/>
      <c r="T170" s="359"/>
      <c r="U170" s="359"/>
      <c r="V170" s="359"/>
      <c r="W170" s="359"/>
      <c r="X170" s="362"/>
    </row>
    <row r="171" spans="2:24">
      <c r="B171" s="355"/>
      <c r="C171" s="357"/>
      <c r="D171" s="352" t="s">
        <v>249</v>
      </c>
      <c r="E171" s="352" t="s">
        <v>250</v>
      </c>
      <c r="F171" s="352" t="s">
        <v>251</v>
      </c>
      <c r="G171" s="352" t="s">
        <v>252</v>
      </c>
      <c r="H171" s="352" t="s">
        <v>253</v>
      </c>
      <c r="I171" s="352" t="s">
        <v>254</v>
      </c>
      <c r="J171" s="352" t="s">
        <v>255</v>
      </c>
      <c r="K171" s="352" t="s">
        <v>249</v>
      </c>
      <c r="L171" s="352" t="s">
        <v>256</v>
      </c>
      <c r="M171" s="352" t="s">
        <v>251</v>
      </c>
      <c r="N171" s="352" t="s">
        <v>252</v>
      </c>
      <c r="O171" s="352" t="s">
        <v>257</v>
      </c>
      <c r="P171" s="352" t="s">
        <v>254</v>
      </c>
      <c r="Q171" s="352" t="s">
        <v>255</v>
      </c>
      <c r="R171" s="352" t="s">
        <v>249</v>
      </c>
      <c r="S171" s="352" t="s">
        <v>256</v>
      </c>
      <c r="T171" s="352" t="s">
        <v>258</v>
      </c>
      <c r="U171" s="352" t="s">
        <v>252</v>
      </c>
      <c r="V171" s="352" t="s">
        <v>259</v>
      </c>
      <c r="W171" s="352" t="s">
        <v>254</v>
      </c>
      <c r="X171" s="353" t="s">
        <v>260</v>
      </c>
    </row>
    <row r="172" spans="2:24">
      <c r="B172" s="355"/>
      <c r="C172" s="357"/>
      <c r="D172" s="352"/>
      <c r="E172" s="352"/>
      <c r="F172" s="352"/>
      <c r="G172" s="352"/>
      <c r="H172" s="352"/>
      <c r="I172" s="352"/>
      <c r="J172" s="352"/>
      <c r="K172" s="352"/>
      <c r="L172" s="352"/>
      <c r="M172" s="352"/>
      <c r="N172" s="352"/>
      <c r="O172" s="352"/>
      <c r="P172" s="352"/>
      <c r="Q172" s="352"/>
      <c r="R172" s="352"/>
      <c r="S172" s="352"/>
      <c r="T172" s="352"/>
      <c r="U172" s="352"/>
      <c r="V172" s="352"/>
      <c r="W172" s="352"/>
      <c r="X172" s="353"/>
    </row>
    <row r="173" spans="2:24">
      <c r="B173" s="355"/>
      <c r="C173" s="357"/>
      <c r="D173" s="352"/>
      <c r="E173" s="352"/>
      <c r="F173" s="352"/>
      <c r="G173" s="352"/>
      <c r="H173" s="352"/>
      <c r="I173" s="352"/>
      <c r="J173" s="352"/>
      <c r="K173" s="352"/>
      <c r="L173" s="352"/>
      <c r="M173" s="352"/>
      <c r="N173" s="352"/>
      <c r="O173" s="352"/>
      <c r="P173" s="352"/>
      <c r="Q173" s="352"/>
      <c r="R173" s="352"/>
      <c r="S173" s="352"/>
      <c r="T173" s="352"/>
      <c r="U173" s="352"/>
      <c r="V173" s="352"/>
      <c r="W173" s="352"/>
      <c r="X173" s="353"/>
    </row>
    <row r="174" spans="2:24">
      <c r="B174" s="355"/>
      <c r="C174" s="357"/>
      <c r="D174" s="352"/>
      <c r="E174" s="352"/>
      <c r="F174" s="352"/>
      <c r="G174" s="352"/>
      <c r="H174" s="352"/>
      <c r="I174" s="352"/>
      <c r="J174" s="352"/>
      <c r="K174" s="352"/>
      <c r="L174" s="352"/>
      <c r="M174" s="352"/>
      <c r="N174" s="352"/>
      <c r="O174" s="352"/>
      <c r="P174" s="352"/>
      <c r="Q174" s="352"/>
      <c r="R174" s="352"/>
      <c r="S174" s="352"/>
      <c r="T174" s="352"/>
      <c r="U174" s="352"/>
      <c r="V174" s="352"/>
      <c r="W174" s="352"/>
      <c r="X174" s="353"/>
    </row>
    <row r="175" spans="2:24">
      <c r="B175" s="355"/>
      <c r="C175" s="357"/>
      <c r="D175" s="352"/>
      <c r="E175" s="352"/>
      <c r="F175" s="352"/>
      <c r="G175" s="352"/>
      <c r="H175" s="352"/>
      <c r="I175" s="352"/>
      <c r="J175" s="352"/>
      <c r="K175" s="352"/>
      <c r="L175" s="352"/>
      <c r="M175" s="352"/>
      <c r="N175" s="352"/>
      <c r="O175" s="352"/>
      <c r="P175" s="352"/>
      <c r="Q175" s="352"/>
      <c r="R175" s="352"/>
      <c r="S175" s="352"/>
      <c r="T175" s="352"/>
      <c r="U175" s="352"/>
      <c r="V175" s="352"/>
      <c r="W175" s="352"/>
      <c r="X175" s="353"/>
    </row>
    <row r="176" spans="2:24">
      <c r="B176" s="284" t="s">
        <v>262</v>
      </c>
      <c r="C176" s="285" t="s">
        <v>262</v>
      </c>
      <c r="D176" s="286">
        <v>1</v>
      </c>
      <c r="E176" s="286">
        <v>16</v>
      </c>
      <c r="F176" s="286">
        <v>10</v>
      </c>
      <c r="G176" s="286">
        <v>22</v>
      </c>
      <c r="H176" s="286">
        <v>20</v>
      </c>
      <c r="I176" s="286">
        <v>0</v>
      </c>
      <c r="J176" s="286">
        <f t="shared" ref="J176:J223" si="17">SUM(D176:I176)</f>
        <v>69</v>
      </c>
      <c r="K176" s="286">
        <v>1</v>
      </c>
      <c r="L176" s="286">
        <v>42</v>
      </c>
      <c r="M176" s="286">
        <v>41</v>
      </c>
      <c r="N176" s="286">
        <v>65</v>
      </c>
      <c r="O176" s="286">
        <v>52</v>
      </c>
      <c r="P176" s="286">
        <v>7</v>
      </c>
      <c r="Q176" s="286">
        <f t="shared" ref="Q176:Q223" si="18">SUM(K176:P176)</f>
        <v>208</v>
      </c>
      <c r="R176" s="286">
        <f t="shared" ref="R176:X212" si="19">D176+K176</f>
        <v>2</v>
      </c>
      <c r="S176" s="286">
        <f t="shared" si="19"/>
        <v>58</v>
      </c>
      <c r="T176" s="286">
        <f t="shared" si="19"/>
        <v>51</v>
      </c>
      <c r="U176" s="286">
        <f t="shared" si="19"/>
        <v>87</v>
      </c>
      <c r="V176" s="286">
        <f t="shared" si="19"/>
        <v>72</v>
      </c>
      <c r="W176" s="286">
        <f t="shared" si="19"/>
        <v>7</v>
      </c>
      <c r="X176" s="287">
        <f t="shared" si="19"/>
        <v>277</v>
      </c>
    </row>
    <row r="177" spans="2:24">
      <c r="B177" s="284" t="s">
        <v>544</v>
      </c>
      <c r="C177" s="285" t="s">
        <v>276</v>
      </c>
      <c r="D177" s="286">
        <v>1</v>
      </c>
      <c r="E177" s="286">
        <v>3</v>
      </c>
      <c r="F177" s="286">
        <v>6</v>
      </c>
      <c r="G177" s="286">
        <v>12</v>
      </c>
      <c r="H177" s="286">
        <v>9</v>
      </c>
      <c r="I177" s="286">
        <v>2</v>
      </c>
      <c r="J177" s="286">
        <f t="shared" si="17"/>
        <v>33</v>
      </c>
      <c r="K177" s="286">
        <v>0</v>
      </c>
      <c r="L177" s="286">
        <v>9</v>
      </c>
      <c r="M177" s="286">
        <v>15</v>
      </c>
      <c r="N177" s="286">
        <v>28</v>
      </c>
      <c r="O177" s="286">
        <v>30</v>
      </c>
      <c r="P177" s="286">
        <v>4</v>
      </c>
      <c r="Q177" s="286">
        <f t="shared" si="18"/>
        <v>86</v>
      </c>
      <c r="R177" s="286">
        <f t="shared" si="19"/>
        <v>1</v>
      </c>
      <c r="S177" s="286">
        <f t="shared" si="19"/>
        <v>12</v>
      </c>
      <c r="T177" s="286">
        <f t="shared" si="19"/>
        <v>21</v>
      </c>
      <c r="U177" s="286">
        <f t="shared" si="19"/>
        <v>40</v>
      </c>
      <c r="V177" s="286">
        <f t="shared" si="19"/>
        <v>39</v>
      </c>
      <c r="W177" s="286">
        <f t="shared" si="19"/>
        <v>6</v>
      </c>
      <c r="X177" s="287">
        <f t="shared" si="19"/>
        <v>119</v>
      </c>
    </row>
    <row r="178" spans="2:24">
      <c r="B178" s="284" t="s">
        <v>544</v>
      </c>
      <c r="C178" s="285" t="s">
        <v>285</v>
      </c>
      <c r="D178" s="286">
        <v>0</v>
      </c>
      <c r="E178" s="286">
        <v>3</v>
      </c>
      <c r="F178" s="286">
        <v>14</v>
      </c>
      <c r="G178" s="286">
        <v>31</v>
      </c>
      <c r="H178" s="286">
        <v>17</v>
      </c>
      <c r="I178" s="286">
        <v>9</v>
      </c>
      <c r="J178" s="286">
        <f t="shared" si="17"/>
        <v>74</v>
      </c>
      <c r="K178" s="286">
        <v>0</v>
      </c>
      <c r="L178" s="286">
        <v>12</v>
      </c>
      <c r="M178" s="286">
        <v>24</v>
      </c>
      <c r="N178" s="286">
        <v>36</v>
      </c>
      <c r="O178" s="286">
        <v>31</v>
      </c>
      <c r="P178" s="286">
        <v>8</v>
      </c>
      <c r="Q178" s="286">
        <f t="shared" si="18"/>
        <v>111</v>
      </c>
      <c r="R178" s="286">
        <f t="shared" si="19"/>
        <v>0</v>
      </c>
      <c r="S178" s="286">
        <f t="shared" si="19"/>
        <v>15</v>
      </c>
      <c r="T178" s="286">
        <f t="shared" si="19"/>
        <v>38</v>
      </c>
      <c r="U178" s="286">
        <f t="shared" si="19"/>
        <v>67</v>
      </c>
      <c r="V178" s="286">
        <f t="shared" si="19"/>
        <v>48</v>
      </c>
      <c r="W178" s="286">
        <f t="shared" si="19"/>
        <v>17</v>
      </c>
      <c r="X178" s="287">
        <f t="shared" si="19"/>
        <v>185</v>
      </c>
    </row>
    <row r="179" spans="2:24">
      <c r="B179" s="284" t="s">
        <v>544</v>
      </c>
      <c r="C179" s="285" t="s">
        <v>299</v>
      </c>
      <c r="D179" s="286">
        <v>0</v>
      </c>
      <c r="E179" s="286">
        <v>3</v>
      </c>
      <c r="F179" s="286">
        <v>7</v>
      </c>
      <c r="G179" s="286">
        <v>6</v>
      </c>
      <c r="H179" s="286">
        <v>8</v>
      </c>
      <c r="I179" s="286">
        <v>0</v>
      </c>
      <c r="J179" s="286">
        <f t="shared" si="17"/>
        <v>24</v>
      </c>
      <c r="K179" s="286">
        <v>0</v>
      </c>
      <c r="L179" s="286">
        <v>8</v>
      </c>
      <c r="M179" s="286">
        <v>12</v>
      </c>
      <c r="N179" s="286">
        <v>32</v>
      </c>
      <c r="O179" s="286">
        <v>15</v>
      </c>
      <c r="P179" s="286">
        <v>5</v>
      </c>
      <c r="Q179" s="286">
        <f t="shared" si="18"/>
        <v>72</v>
      </c>
      <c r="R179" s="286">
        <f t="shared" si="19"/>
        <v>0</v>
      </c>
      <c r="S179" s="286">
        <f t="shared" si="19"/>
        <v>11</v>
      </c>
      <c r="T179" s="286">
        <f t="shared" si="19"/>
        <v>19</v>
      </c>
      <c r="U179" s="286">
        <f t="shared" si="19"/>
        <v>38</v>
      </c>
      <c r="V179" s="286">
        <f t="shared" si="19"/>
        <v>23</v>
      </c>
      <c r="W179" s="286">
        <f t="shared" si="19"/>
        <v>5</v>
      </c>
      <c r="X179" s="287">
        <f t="shared" si="19"/>
        <v>96</v>
      </c>
    </row>
    <row r="180" spans="2:24" ht="24">
      <c r="B180" s="284" t="s">
        <v>545</v>
      </c>
      <c r="C180" s="285" t="s">
        <v>282</v>
      </c>
      <c r="D180" s="286">
        <v>0</v>
      </c>
      <c r="E180" s="286">
        <v>1</v>
      </c>
      <c r="F180" s="286">
        <v>3</v>
      </c>
      <c r="G180" s="286">
        <v>4</v>
      </c>
      <c r="H180" s="286">
        <v>3</v>
      </c>
      <c r="I180" s="286">
        <v>0</v>
      </c>
      <c r="J180" s="286">
        <f t="shared" si="17"/>
        <v>11</v>
      </c>
      <c r="K180" s="286">
        <v>0</v>
      </c>
      <c r="L180" s="286">
        <v>3</v>
      </c>
      <c r="M180" s="286">
        <v>8</v>
      </c>
      <c r="N180" s="286">
        <v>16</v>
      </c>
      <c r="O180" s="286">
        <v>11</v>
      </c>
      <c r="P180" s="286">
        <v>3</v>
      </c>
      <c r="Q180" s="286">
        <f t="shared" si="18"/>
        <v>41</v>
      </c>
      <c r="R180" s="286">
        <f t="shared" si="19"/>
        <v>0</v>
      </c>
      <c r="S180" s="286">
        <f t="shared" si="19"/>
        <v>4</v>
      </c>
      <c r="T180" s="286">
        <f t="shared" si="19"/>
        <v>11</v>
      </c>
      <c r="U180" s="286">
        <f t="shared" si="19"/>
        <v>20</v>
      </c>
      <c r="V180" s="286">
        <f t="shared" si="19"/>
        <v>14</v>
      </c>
      <c r="W180" s="286">
        <f t="shared" si="19"/>
        <v>3</v>
      </c>
      <c r="X180" s="287">
        <f t="shared" si="19"/>
        <v>52</v>
      </c>
    </row>
    <row r="181" spans="2:24">
      <c r="B181" s="284" t="s">
        <v>263</v>
      </c>
      <c r="C181" s="285" t="s">
        <v>263</v>
      </c>
      <c r="D181" s="286">
        <v>0</v>
      </c>
      <c r="E181" s="286">
        <v>5</v>
      </c>
      <c r="F181" s="286">
        <v>13</v>
      </c>
      <c r="G181" s="286">
        <v>14</v>
      </c>
      <c r="H181" s="286">
        <v>2</v>
      </c>
      <c r="I181" s="286">
        <v>1</v>
      </c>
      <c r="J181" s="286">
        <f t="shared" si="17"/>
        <v>35</v>
      </c>
      <c r="K181" s="286">
        <v>2</v>
      </c>
      <c r="L181" s="286">
        <v>10</v>
      </c>
      <c r="M181" s="286">
        <v>18</v>
      </c>
      <c r="N181" s="286">
        <v>27</v>
      </c>
      <c r="O181" s="286">
        <v>16</v>
      </c>
      <c r="P181" s="286">
        <v>0</v>
      </c>
      <c r="Q181" s="286">
        <f t="shared" si="18"/>
        <v>73</v>
      </c>
      <c r="R181" s="286">
        <f t="shared" si="19"/>
        <v>2</v>
      </c>
      <c r="S181" s="286">
        <f t="shared" si="19"/>
        <v>15</v>
      </c>
      <c r="T181" s="286">
        <f t="shared" si="19"/>
        <v>31</v>
      </c>
      <c r="U181" s="286">
        <f t="shared" si="19"/>
        <v>41</v>
      </c>
      <c r="V181" s="286">
        <f t="shared" si="19"/>
        <v>18</v>
      </c>
      <c r="W181" s="286">
        <f t="shared" si="19"/>
        <v>1</v>
      </c>
      <c r="X181" s="287">
        <f t="shared" si="19"/>
        <v>108</v>
      </c>
    </row>
    <row r="182" spans="2:24">
      <c r="B182" s="284" t="s">
        <v>546</v>
      </c>
      <c r="C182" s="285" t="s">
        <v>303</v>
      </c>
      <c r="D182" s="286">
        <v>0</v>
      </c>
      <c r="E182" s="286">
        <v>4</v>
      </c>
      <c r="F182" s="286">
        <v>6</v>
      </c>
      <c r="G182" s="286">
        <v>7</v>
      </c>
      <c r="H182" s="286">
        <v>2</v>
      </c>
      <c r="I182" s="286">
        <v>1</v>
      </c>
      <c r="J182" s="286">
        <f t="shared" si="17"/>
        <v>20</v>
      </c>
      <c r="K182" s="286">
        <v>0</v>
      </c>
      <c r="L182" s="286">
        <v>3</v>
      </c>
      <c r="M182" s="286">
        <v>15</v>
      </c>
      <c r="N182" s="286">
        <v>17</v>
      </c>
      <c r="O182" s="286">
        <v>15</v>
      </c>
      <c r="P182" s="286">
        <v>6</v>
      </c>
      <c r="Q182" s="286">
        <f t="shared" si="18"/>
        <v>56</v>
      </c>
      <c r="R182" s="286">
        <f t="shared" si="19"/>
        <v>0</v>
      </c>
      <c r="S182" s="286">
        <f t="shared" si="19"/>
        <v>7</v>
      </c>
      <c r="T182" s="286">
        <f t="shared" si="19"/>
        <v>21</v>
      </c>
      <c r="U182" s="286">
        <f t="shared" si="19"/>
        <v>24</v>
      </c>
      <c r="V182" s="286">
        <f t="shared" si="19"/>
        <v>17</v>
      </c>
      <c r="W182" s="286">
        <f t="shared" si="19"/>
        <v>7</v>
      </c>
      <c r="X182" s="287">
        <f t="shared" si="19"/>
        <v>76</v>
      </c>
    </row>
    <row r="183" spans="2:24">
      <c r="B183" s="284" t="s">
        <v>274</v>
      </c>
      <c r="C183" s="285" t="s">
        <v>267</v>
      </c>
      <c r="D183" s="286">
        <v>0</v>
      </c>
      <c r="E183" s="286">
        <v>0</v>
      </c>
      <c r="F183" s="286">
        <v>0</v>
      </c>
      <c r="G183" s="286">
        <v>0</v>
      </c>
      <c r="H183" s="286">
        <v>0</v>
      </c>
      <c r="I183" s="286">
        <v>0</v>
      </c>
      <c r="J183" s="286">
        <f t="shared" si="17"/>
        <v>0</v>
      </c>
      <c r="K183" s="286">
        <v>0</v>
      </c>
      <c r="L183" s="286">
        <v>0</v>
      </c>
      <c r="M183" s="286">
        <v>0</v>
      </c>
      <c r="N183" s="286">
        <v>0</v>
      </c>
      <c r="O183" s="286">
        <v>0</v>
      </c>
      <c r="P183" s="286">
        <v>0</v>
      </c>
      <c r="Q183" s="286">
        <f t="shared" si="18"/>
        <v>0</v>
      </c>
      <c r="R183" s="286">
        <f t="shared" si="19"/>
        <v>0</v>
      </c>
      <c r="S183" s="286">
        <f t="shared" si="19"/>
        <v>0</v>
      </c>
      <c r="T183" s="286">
        <f t="shared" si="19"/>
        <v>0</v>
      </c>
      <c r="U183" s="286">
        <f t="shared" si="19"/>
        <v>0</v>
      </c>
      <c r="V183" s="286">
        <f t="shared" si="19"/>
        <v>0</v>
      </c>
      <c r="W183" s="286">
        <f t="shared" si="19"/>
        <v>0</v>
      </c>
      <c r="X183" s="287">
        <f t="shared" si="19"/>
        <v>0</v>
      </c>
    </row>
    <row r="184" spans="2:24">
      <c r="B184" s="284" t="s">
        <v>274</v>
      </c>
      <c r="C184" s="285" t="s">
        <v>274</v>
      </c>
      <c r="D184" s="286">
        <v>0</v>
      </c>
      <c r="E184" s="286">
        <v>0</v>
      </c>
      <c r="F184" s="286">
        <v>2</v>
      </c>
      <c r="G184" s="286">
        <v>2</v>
      </c>
      <c r="H184" s="286">
        <v>1</v>
      </c>
      <c r="I184" s="286">
        <v>0</v>
      </c>
      <c r="J184" s="286">
        <f t="shared" si="17"/>
        <v>5</v>
      </c>
      <c r="K184" s="286">
        <v>0</v>
      </c>
      <c r="L184" s="286">
        <v>2</v>
      </c>
      <c r="M184" s="286">
        <v>1</v>
      </c>
      <c r="N184" s="286">
        <v>3</v>
      </c>
      <c r="O184" s="286">
        <v>1</v>
      </c>
      <c r="P184" s="286">
        <v>0</v>
      </c>
      <c r="Q184" s="286">
        <f t="shared" si="18"/>
        <v>7</v>
      </c>
      <c r="R184" s="286">
        <f t="shared" si="19"/>
        <v>0</v>
      </c>
      <c r="S184" s="286">
        <f t="shared" si="19"/>
        <v>2</v>
      </c>
      <c r="T184" s="286">
        <f t="shared" si="19"/>
        <v>3</v>
      </c>
      <c r="U184" s="286">
        <f t="shared" si="19"/>
        <v>5</v>
      </c>
      <c r="V184" s="286">
        <f t="shared" si="19"/>
        <v>2</v>
      </c>
      <c r="W184" s="286">
        <f t="shared" si="19"/>
        <v>0</v>
      </c>
      <c r="X184" s="287">
        <f t="shared" si="19"/>
        <v>12</v>
      </c>
    </row>
    <row r="185" spans="2:24">
      <c r="B185" s="284" t="s">
        <v>547</v>
      </c>
      <c r="C185" s="285" t="s">
        <v>295</v>
      </c>
      <c r="D185" s="286">
        <v>0</v>
      </c>
      <c r="E185" s="286">
        <v>0</v>
      </c>
      <c r="F185" s="286">
        <v>0</v>
      </c>
      <c r="G185" s="286">
        <v>0</v>
      </c>
      <c r="H185" s="286">
        <v>0</v>
      </c>
      <c r="I185" s="286">
        <v>0</v>
      </c>
      <c r="J185" s="286">
        <f t="shared" si="17"/>
        <v>0</v>
      </c>
      <c r="K185" s="286">
        <v>0</v>
      </c>
      <c r="L185" s="286">
        <v>0</v>
      </c>
      <c r="M185" s="286">
        <v>0</v>
      </c>
      <c r="N185" s="286">
        <v>2</v>
      </c>
      <c r="O185" s="286">
        <v>0</v>
      </c>
      <c r="P185" s="286">
        <v>0</v>
      </c>
      <c r="Q185" s="286">
        <f t="shared" si="18"/>
        <v>2</v>
      </c>
      <c r="R185" s="286">
        <f t="shared" si="19"/>
        <v>0</v>
      </c>
      <c r="S185" s="286">
        <f t="shared" si="19"/>
        <v>0</v>
      </c>
      <c r="T185" s="286">
        <f t="shared" si="19"/>
        <v>0</v>
      </c>
      <c r="U185" s="286">
        <f t="shared" si="19"/>
        <v>2</v>
      </c>
      <c r="V185" s="286">
        <f t="shared" si="19"/>
        <v>0</v>
      </c>
      <c r="W185" s="286">
        <f t="shared" si="19"/>
        <v>0</v>
      </c>
      <c r="X185" s="287">
        <f t="shared" si="19"/>
        <v>2</v>
      </c>
    </row>
    <row r="186" spans="2:24">
      <c r="B186" s="284" t="s">
        <v>547</v>
      </c>
      <c r="C186" s="285" t="s">
        <v>302</v>
      </c>
      <c r="D186" s="286">
        <v>0</v>
      </c>
      <c r="E186" s="286">
        <v>0</v>
      </c>
      <c r="F186" s="286">
        <v>0</v>
      </c>
      <c r="G186" s="286">
        <v>0</v>
      </c>
      <c r="H186" s="286">
        <v>0</v>
      </c>
      <c r="I186" s="286">
        <v>0</v>
      </c>
      <c r="J186" s="286">
        <f t="shared" si="17"/>
        <v>0</v>
      </c>
      <c r="K186" s="286">
        <v>0</v>
      </c>
      <c r="L186" s="286">
        <v>0</v>
      </c>
      <c r="M186" s="286">
        <v>0</v>
      </c>
      <c r="N186" s="286">
        <v>0</v>
      </c>
      <c r="O186" s="286">
        <v>0</v>
      </c>
      <c r="P186" s="286">
        <v>0</v>
      </c>
      <c r="Q186" s="286">
        <f t="shared" si="18"/>
        <v>0</v>
      </c>
      <c r="R186" s="286">
        <f t="shared" si="19"/>
        <v>0</v>
      </c>
      <c r="S186" s="286">
        <f t="shared" si="19"/>
        <v>0</v>
      </c>
      <c r="T186" s="286">
        <f t="shared" si="19"/>
        <v>0</v>
      </c>
      <c r="U186" s="286">
        <f t="shared" si="19"/>
        <v>0</v>
      </c>
      <c r="V186" s="286">
        <f t="shared" si="19"/>
        <v>0</v>
      </c>
      <c r="W186" s="286">
        <f t="shared" si="19"/>
        <v>0</v>
      </c>
      <c r="X186" s="287">
        <f t="shared" si="19"/>
        <v>0</v>
      </c>
    </row>
    <row r="187" spans="2:24">
      <c r="B187" s="284" t="s">
        <v>547</v>
      </c>
      <c r="C187" s="285" t="s">
        <v>307</v>
      </c>
      <c r="D187" s="286">
        <v>0</v>
      </c>
      <c r="E187" s="286">
        <v>0</v>
      </c>
      <c r="F187" s="286">
        <v>0</v>
      </c>
      <c r="G187" s="286">
        <v>0</v>
      </c>
      <c r="H187" s="286">
        <v>0</v>
      </c>
      <c r="I187" s="286">
        <v>0</v>
      </c>
      <c r="J187" s="286">
        <f t="shared" si="17"/>
        <v>0</v>
      </c>
      <c r="K187" s="286">
        <v>0</v>
      </c>
      <c r="L187" s="286">
        <v>0</v>
      </c>
      <c r="M187" s="286">
        <v>0</v>
      </c>
      <c r="N187" s="286">
        <v>0</v>
      </c>
      <c r="O187" s="286">
        <v>0</v>
      </c>
      <c r="P187" s="286">
        <v>0</v>
      </c>
      <c r="Q187" s="286">
        <f t="shared" si="18"/>
        <v>0</v>
      </c>
      <c r="R187" s="286">
        <f t="shared" si="19"/>
        <v>0</v>
      </c>
      <c r="S187" s="286">
        <f t="shared" si="19"/>
        <v>0</v>
      </c>
      <c r="T187" s="286">
        <f t="shared" si="19"/>
        <v>0</v>
      </c>
      <c r="U187" s="286">
        <f t="shared" si="19"/>
        <v>0</v>
      </c>
      <c r="V187" s="286">
        <f t="shared" si="19"/>
        <v>0</v>
      </c>
      <c r="W187" s="286">
        <f t="shared" si="19"/>
        <v>0</v>
      </c>
      <c r="X187" s="287">
        <f t="shared" si="19"/>
        <v>0</v>
      </c>
    </row>
    <row r="188" spans="2:24">
      <c r="B188" s="284" t="s">
        <v>547</v>
      </c>
      <c r="C188" s="285" t="s">
        <v>57</v>
      </c>
      <c r="D188" s="286">
        <v>0</v>
      </c>
      <c r="E188" s="286">
        <v>0</v>
      </c>
      <c r="F188" s="286">
        <v>0</v>
      </c>
      <c r="G188" s="286">
        <v>0</v>
      </c>
      <c r="H188" s="286">
        <v>0</v>
      </c>
      <c r="I188" s="286">
        <v>0</v>
      </c>
      <c r="J188" s="286">
        <f t="shared" si="17"/>
        <v>0</v>
      </c>
      <c r="K188" s="286">
        <v>0</v>
      </c>
      <c r="L188" s="286">
        <v>0</v>
      </c>
      <c r="M188" s="286">
        <v>0</v>
      </c>
      <c r="N188" s="286">
        <v>0</v>
      </c>
      <c r="O188" s="286">
        <v>0</v>
      </c>
      <c r="P188" s="286">
        <v>0</v>
      </c>
      <c r="Q188" s="286">
        <f t="shared" si="18"/>
        <v>0</v>
      </c>
      <c r="R188" s="286">
        <f t="shared" si="19"/>
        <v>0</v>
      </c>
      <c r="S188" s="286">
        <f t="shared" si="19"/>
        <v>0</v>
      </c>
      <c r="T188" s="286">
        <f t="shared" si="19"/>
        <v>0</v>
      </c>
      <c r="U188" s="286">
        <f t="shared" si="19"/>
        <v>0</v>
      </c>
      <c r="V188" s="286">
        <f t="shared" si="19"/>
        <v>0</v>
      </c>
      <c r="W188" s="286">
        <f t="shared" si="19"/>
        <v>0</v>
      </c>
      <c r="X188" s="287">
        <f t="shared" si="19"/>
        <v>0</v>
      </c>
    </row>
    <row r="189" spans="2:24">
      <c r="B189" s="284" t="s">
        <v>270</v>
      </c>
      <c r="C189" s="285" t="s">
        <v>270</v>
      </c>
      <c r="D189" s="286">
        <v>0</v>
      </c>
      <c r="E189" s="286">
        <v>0</v>
      </c>
      <c r="F189" s="286">
        <v>0</v>
      </c>
      <c r="G189" s="286">
        <v>0</v>
      </c>
      <c r="H189" s="286">
        <v>0</v>
      </c>
      <c r="I189" s="286">
        <v>0</v>
      </c>
      <c r="J189" s="286">
        <f t="shared" si="17"/>
        <v>0</v>
      </c>
      <c r="K189" s="286">
        <v>0</v>
      </c>
      <c r="L189" s="286">
        <v>0</v>
      </c>
      <c r="M189" s="286">
        <v>0</v>
      </c>
      <c r="N189" s="286">
        <v>0</v>
      </c>
      <c r="O189" s="286">
        <v>0</v>
      </c>
      <c r="P189" s="286">
        <v>3</v>
      </c>
      <c r="Q189" s="286">
        <f t="shared" si="18"/>
        <v>3</v>
      </c>
      <c r="R189" s="286">
        <f t="shared" si="19"/>
        <v>0</v>
      </c>
      <c r="S189" s="286">
        <f t="shared" si="19"/>
        <v>0</v>
      </c>
      <c r="T189" s="286">
        <f t="shared" si="19"/>
        <v>0</v>
      </c>
      <c r="U189" s="286">
        <f t="shared" si="19"/>
        <v>0</v>
      </c>
      <c r="V189" s="286">
        <f t="shared" si="19"/>
        <v>0</v>
      </c>
      <c r="W189" s="286">
        <f t="shared" si="19"/>
        <v>3</v>
      </c>
      <c r="X189" s="287">
        <f t="shared" si="19"/>
        <v>3</v>
      </c>
    </row>
    <row r="190" spans="2:24">
      <c r="B190" s="284" t="s">
        <v>275</v>
      </c>
      <c r="C190" s="285" t="s">
        <v>275</v>
      </c>
      <c r="D190" s="286">
        <v>0</v>
      </c>
      <c r="E190" s="286">
        <v>3</v>
      </c>
      <c r="F190" s="286">
        <v>1</v>
      </c>
      <c r="G190" s="286">
        <v>1</v>
      </c>
      <c r="H190" s="286">
        <v>4</v>
      </c>
      <c r="I190" s="286">
        <v>1</v>
      </c>
      <c r="J190" s="286">
        <f t="shared" si="17"/>
        <v>10</v>
      </c>
      <c r="K190" s="286">
        <v>5</v>
      </c>
      <c r="L190" s="286">
        <v>2</v>
      </c>
      <c r="M190" s="286">
        <v>2</v>
      </c>
      <c r="N190" s="286">
        <v>4</v>
      </c>
      <c r="O190" s="286">
        <v>4</v>
      </c>
      <c r="P190" s="286">
        <v>1</v>
      </c>
      <c r="Q190" s="286">
        <f t="shared" si="18"/>
        <v>18</v>
      </c>
      <c r="R190" s="286">
        <f t="shared" si="19"/>
        <v>5</v>
      </c>
      <c r="S190" s="286">
        <f t="shared" si="19"/>
        <v>5</v>
      </c>
      <c r="T190" s="286">
        <f t="shared" si="19"/>
        <v>3</v>
      </c>
      <c r="U190" s="286">
        <f t="shared" si="19"/>
        <v>5</v>
      </c>
      <c r="V190" s="286">
        <f t="shared" si="19"/>
        <v>8</v>
      </c>
      <c r="W190" s="286">
        <f t="shared" si="19"/>
        <v>2</v>
      </c>
      <c r="X190" s="287">
        <f t="shared" si="19"/>
        <v>28</v>
      </c>
    </row>
    <row r="191" spans="2:24" ht="24">
      <c r="B191" s="284" t="s">
        <v>548</v>
      </c>
      <c r="C191" s="285" t="s">
        <v>301</v>
      </c>
      <c r="D191" s="286">
        <v>0</v>
      </c>
      <c r="E191" s="286">
        <v>3</v>
      </c>
      <c r="F191" s="286">
        <v>14</v>
      </c>
      <c r="G191" s="286">
        <v>16</v>
      </c>
      <c r="H191" s="286">
        <v>9</v>
      </c>
      <c r="I191" s="286">
        <v>1</v>
      </c>
      <c r="J191" s="286">
        <f t="shared" si="17"/>
        <v>43</v>
      </c>
      <c r="K191" s="286">
        <v>0</v>
      </c>
      <c r="L191" s="286">
        <v>13</v>
      </c>
      <c r="M191" s="286">
        <v>20</v>
      </c>
      <c r="N191" s="286">
        <v>49</v>
      </c>
      <c r="O191" s="286">
        <v>29</v>
      </c>
      <c r="P191" s="286">
        <v>7</v>
      </c>
      <c r="Q191" s="286">
        <f t="shared" si="18"/>
        <v>118</v>
      </c>
      <c r="R191" s="286">
        <f t="shared" si="19"/>
        <v>0</v>
      </c>
      <c r="S191" s="286">
        <f t="shared" si="19"/>
        <v>16</v>
      </c>
      <c r="T191" s="286">
        <f t="shared" si="19"/>
        <v>34</v>
      </c>
      <c r="U191" s="286">
        <f t="shared" si="19"/>
        <v>65</v>
      </c>
      <c r="V191" s="286">
        <f t="shared" si="19"/>
        <v>38</v>
      </c>
      <c r="W191" s="286">
        <f t="shared" si="19"/>
        <v>8</v>
      </c>
      <c r="X191" s="287">
        <f t="shared" si="19"/>
        <v>161</v>
      </c>
    </row>
    <row r="192" spans="2:24">
      <c r="B192" s="284" t="s">
        <v>278</v>
      </c>
      <c r="C192" s="285" t="s">
        <v>278</v>
      </c>
      <c r="D192" s="286">
        <v>1</v>
      </c>
      <c r="E192" s="286">
        <v>19</v>
      </c>
      <c r="F192" s="286">
        <v>15</v>
      </c>
      <c r="G192" s="286">
        <v>39</v>
      </c>
      <c r="H192" s="286">
        <v>41</v>
      </c>
      <c r="I192" s="286">
        <v>6</v>
      </c>
      <c r="J192" s="286">
        <f t="shared" si="17"/>
        <v>121</v>
      </c>
      <c r="K192" s="286">
        <v>0</v>
      </c>
      <c r="L192" s="286">
        <v>33</v>
      </c>
      <c r="M192" s="286">
        <v>39</v>
      </c>
      <c r="N192" s="286">
        <v>82</v>
      </c>
      <c r="O192" s="286">
        <v>77</v>
      </c>
      <c r="P192" s="286">
        <v>12</v>
      </c>
      <c r="Q192" s="286">
        <f t="shared" si="18"/>
        <v>243</v>
      </c>
      <c r="R192" s="286">
        <f t="shared" si="19"/>
        <v>1</v>
      </c>
      <c r="S192" s="286">
        <f t="shared" si="19"/>
        <v>52</v>
      </c>
      <c r="T192" s="286">
        <f t="shared" si="19"/>
        <v>54</v>
      </c>
      <c r="U192" s="286">
        <f t="shared" si="19"/>
        <v>121</v>
      </c>
      <c r="V192" s="286">
        <f t="shared" si="19"/>
        <v>118</v>
      </c>
      <c r="W192" s="286">
        <f t="shared" si="19"/>
        <v>18</v>
      </c>
      <c r="X192" s="287">
        <f t="shared" si="19"/>
        <v>364</v>
      </c>
    </row>
    <row r="193" spans="2:24">
      <c r="B193" s="284" t="s">
        <v>549</v>
      </c>
      <c r="C193" s="285" t="s">
        <v>261</v>
      </c>
      <c r="D193" s="286">
        <v>0</v>
      </c>
      <c r="E193" s="286">
        <v>3</v>
      </c>
      <c r="F193" s="286">
        <v>5</v>
      </c>
      <c r="G193" s="286">
        <v>4</v>
      </c>
      <c r="H193" s="286">
        <v>12</v>
      </c>
      <c r="I193" s="286">
        <v>2</v>
      </c>
      <c r="J193" s="286">
        <f t="shared" si="17"/>
        <v>26</v>
      </c>
      <c r="K193" s="286">
        <v>0</v>
      </c>
      <c r="L193" s="286">
        <v>1</v>
      </c>
      <c r="M193" s="286">
        <v>10</v>
      </c>
      <c r="N193" s="286">
        <v>2</v>
      </c>
      <c r="O193" s="286">
        <v>17</v>
      </c>
      <c r="P193" s="286">
        <v>0</v>
      </c>
      <c r="Q193" s="286">
        <f t="shared" si="18"/>
        <v>30</v>
      </c>
      <c r="R193" s="286">
        <f t="shared" si="19"/>
        <v>0</v>
      </c>
      <c r="S193" s="286">
        <f t="shared" si="19"/>
        <v>4</v>
      </c>
      <c r="T193" s="286">
        <f t="shared" si="19"/>
        <v>15</v>
      </c>
      <c r="U193" s="286">
        <f t="shared" si="19"/>
        <v>6</v>
      </c>
      <c r="V193" s="286">
        <f t="shared" si="19"/>
        <v>29</v>
      </c>
      <c r="W193" s="286">
        <f t="shared" si="19"/>
        <v>2</v>
      </c>
      <c r="X193" s="287">
        <f t="shared" si="19"/>
        <v>56</v>
      </c>
    </row>
    <row r="194" spans="2:24">
      <c r="B194" s="284" t="s">
        <v>550</v>
      </c>
      <c r="C194" s="285" t="s">
        <v>290</v>
      </c>
      <c r="D194" s="286">
        <v>0</v>
      </c>
      <c r="E194" s="286">
        <v>10</v>
      </c>
      <c r="F194" s="286">
        <v>12</v>
      </c>
      <c r="G194" s="286">
        <v>18</v>
      </c>
      <c r="H194" s="286">
        <v>14</v>
      </c>
      <c r="I194" s="286">
        <v>4</v>
      </c>
      <c r="J194" s="286">
        <f t="shared" si="17"/>
        <v>58</v>
      </c>
      <c r="K194" s="286">
        <v>0</v>
      </c>
      <c r="L194" s="286">
        <v>18</v>
      </c>
      <c r="M194" s="286">
        <v>19</v>
      </c>
      <c r="N194" s="286">
        <v>37</v>
      </c>
      <c r="O194" s="286">
        <v>31</v>
      </c>
      <c r="P194" s="286">
        <v>5</v>
      </c>
      <c r="Q194" s="286">
        <f t="shared" si="18"/>
        <v>110</v>
      </c>
      <c r="R194" s="286">
        <f t="shared" si="19"/>
        <v>0</v>
      </c>
      <c r="S194" s="286">
        <f t="shared" si="19"/>
        <v>28</v>
      </c>
      <c r="T194" s="286">
        <f t="shared" si="19"/>
        <v>31</v>
      </c>
      <c r="U194" s="286">
        <f t="shared" si="19"/>
        <v>55</v>
      </c>
      <c r="V194" s="286">
        <f t="shared" si="19"/>
        <v>45</v>
      </c>
      <c r="W194" s="286">
        <f t="shared" si="19"/>
        <v>9</v>
      </c>
      <c r="X194" s="287">
        <f t="shared" si="19"/>
        <v>168</v>
      </c>
    </row>
    <row r="195" spans="2:24">
      <c r="B195" s="284" t="s">
        <v>551</v>
      </c>
      <c r="C195" s="285" t="s">
        <v>277</v>
      </c>
      <c r="D195" s="286">
        <v>1</v>
      </c>
      <c r="E195" s="286">
        <v>40</v>
      </c>
      <c r="F195" s="286">
        <v>42</v>
      </c>
      <c r="G195" s="286">
        <v>45</v>
      </c>
      <c r="H195" s="286">
        <v>31</v>
      </c>
      <c r="I195" s="286">
        <v>6</v>
      </c>
      <c r="J195" s="286">
        <f t="shared" si="17"/>
        <v>165</v>
      </c>
      <c r="K195" s="286">
        <v>0</v>
      </c>
      <c r="L195" s="286">
        <v>47</v>
      </c>
      <c r="M195" s="286">
        <v>89</v>
      </c>
      <c r="N195" s="286">
        <v>121</v>
      </c>
      <c r="O195" s="286">
        <v>62</v>
      </c>
      <c r="P195" s="286">
        <v>15</v>
      </c>
      <c r="Q195" s="286">
        <f t="shared" si="18"/>
        <v>334</v>
      </c>
      <c r="R195" s="286">
        <f t="shared" si="19"/>
        <v>1</v>
      </c>
      <c r="S195" s="286">
        <f t="shared" si="19"/>
        <v>87</v>
      </c>
      <c r="T195" s="286">
        <f t="shared" si="19"/>
        <v>131</v>
      </c>
      <c r="U195" s="286">
        <f t="shared" si="19"/>
        <v>166</v>
      </c>
      <c r="V195" s="286">
        <f t="shared" si="19"/>
        <v>93</v>
      </c>
      <c r="W195" s="286">
        <f t="shared" si="19"/>
        <v>21</v>
      </c>
      <c r="X195" s="287">
        <f t="shared" si="19"/>
        <v>499</v>
      </c>
    </row>
    <row r="196" spans="2:24">
      <c r="B196" s="284" t="s">
        <v>22</v>
      </c>
      <c r="C196" s="285" t="s">
        <v>287</v>
      </c>
      <c r="D196" s="286">
        <v>0</v>
      </c>
      <c r="E196" s="286">
        <v>5</v>
      </c>
      <c r="F196" s="286">
        <v>7</v>
      </c>
      <c r="G196" s="286">
        <v>10</v>
      </c>
      <c r="H196" s="286">
        <v>5</v>
      </c>
      <c r="I196" s="286">
        <v>3</v>
      </c>
      <c r="J196" s="286">
        <f t="shared" si="17"/>
        <v>30</v>
      </c>
      <c r="K196" s="286">
        <v>0</v>
      </c>
      <c r="L196" s="286">
        <v>7</v>
      </c>
      <c r="M196" s="286">
        <v>16</v>
      </c>
      <c r="N196" s="286">
        <v>11</v>
      </c>
      <c r="O196" s="286">
        <v>10</v>
      </c>
      <c r="P196" s="286">
        <v>2</v>
      </c>
      <c r="Q196" s="286">
        <f t="shared" si="18"/>
        <v>46</v>
      </c>
      <c r="R196" s="286">
        <f t="shared" si="19"/>
        <v>0</v>
      </c>
      <c r="S196" s="286">
        <f t="shared" si="19"/>
        <v>12</v>
      </c>
      <c r="T196" s="286">
        <f t="shared" si="19"/>
        <v>23</v>
      </c>
      <c r="U196" s="286">
        <f t="shared" si="19"/>
        <v>21</v>
      </c>
      <c r="V196" s="286">
        <f t="shared" si="19"/>
        <v>15</v>
      </c>
      <c r="W196" s="286">
        <f t="shared" si="19"/>
        <v>5</v>
      </c>
      <c r="X196" s="287">
        <f t="shared" si="19"/>
        <v>76</v>
      </c>
    </row>
    <row r="197" spans="2:24">
      <c r="B197" s="284" t="s">
        <v>552</v>
      </c>
      <c r="C197" s="285" t="s">
        <v>271</v>
      </c>
      <c r="D197" s="286">
        <v>2</v>
      </c>
      <c r="E197" s="286">
        <v>1</v>
      </c>
      <c r="F197" s="286">
        <v>5</v>
      </c>
      <c r="G197" s="286">
        <v>16</v>
      </c>
      <c r="H197" s="286">
        <v>23</v>
      </c>
      <c r="I197" s="286">
        <v>4</v>
      </c>
      <c r="J197" s="286">
        <f t="shared" si="17"/>
        <v>51</v>
      </c>
      <c r="K197" s="286">
        <v>0</v>
      </c>
      <c r="L197" s="286">
        <v>9</v>
      </c>
      <c r="M197" s="286">
        <v>14</v>
      </c>
      <c r="N197" s="286">
        <v>14</v>
      </c>
      <c r="O197" s="286">
        <v>25</v>
      </c>
      <c r="P197" s="286">
        <v>6</v>
      </c>
      <c r="Q197" s="286">
        <f t="shared" si="18"/>
        <v>68</v>
      </c>
      <c r="R197" s="286">
        <f t="shared" si="19"/>
        <v>2</v>
      </c>
      <c r="S197" s="286">
        <f t="shared" si="19"/>
        <v>10</v>
      </c>
      <c r="T197" s="286">
        <f t="shared" si="19"/>
        <v>19</v>
      </c>
      <c r="U197" s="286">
        <f t="shared" si="19"/>
        <v>30</v>
      </c>
      <c r="V197" s="286">
        <f t="shared" si="19"/>
        <v>48</v>
      </c>
      <c r="W197" s="286">
        <f t="shared" si="19"/>
        <v>10</v>
      </c>
      <c r="X197" s="287">
        <f t="shared" si="19"/>
        <v>119</v>
      </c>
    </row>
    <row r="198" spans="2:24">
      <c r="B198" s="284" t="s">
        <v>553</v>
      </c>
      <c r="C198" s="285" t="s">
        <v>298</v>
      </c>
      <c r="D198" s="286">
        <v>0</v>
      </c>
      <c r="E198" s="286">
        <v>4</v>
      </c>
      <c r="F198" s="286">
        <v>4</v>
      </c>
      <c r="G198" s="286">
        <v>8</v>
      </c>
      <c r="H198" s="286">
        <v>8</v>
      </c>
      <c r="I198" s="286">
        <v>0</v>
      </c>
      <c r="J198" s="286">
        <f t="shared" si="17"/>
        <v>24</v>
      </c>
      <c r="K198" s="286">
        <v>0</v>
      </c>
      <c r="L198" s="286">
        <v>1</v>
      </c>
      <c r="M198" s="286">
        <v>11</v>
      </c>
      <c r="N198" s="286">
        <v>22</v>
      </c>
      <c r="O198" s="286">
        <v>23</v>
      </c>
      <c r="P198" s="286">
        <v>2</v>
      </c>
      <c r="Q198" s="286">
        <f t="shared" si="18"/>
        <v>59</v>
      </c>
      <c r="R198" s="286">
        <f t="shared" si="19"/>
        <v>0</v>
      </c>
      <c r="S198" s="286">
        <f t="shared" si="19"/>
        <v>5</v>
      </c>
      <c r="T198" s="286">
        <f t="shared" si="19"/>
        <v>15</v>
      </c>
      <c r="U198" s="286">
        <f t="shared" si="19"/>
        <v>30</v>
      </c>
      <c r="V198" s="286">
        <f t="shared" si="19"/>
        <v>31</v>
      </c>
      <c r="W198" s="286">
        <f t="shared" si="19"/>
        <v>2</v>
      </c>
      <c r="X198" s="287">
        <f t="shared" si="19"/>
        <v>83</v>
      </c>
    </row>
    <row r="199" spans="2:24">
      <c r="B199" s="284" t="s">
        <v>23</v>
      </c>
      <c r="C199" s="285" t="s">
        <v>286</v>
      </c>
      <c r="D199" s="286">
        <v>0</v>
      </c>
      <c r="E199" s="286">
        <v>0</v>
      </c>
      <c r="F199" s="286">
        <v>0</v>
      </c>
      <c r="G199" s="286">
        <v>2</v>
      </c>
      <c r="H199" s="286">
        <v>0</v>
      </c>
      <c r="I199" s="286">
        <v>0</v>
      </c>
      <c r="J199" s="286">
        <f t="shared" si="17"/>
        <v>2</v>
      </c>
      <c r="K199" s="286">
        <v>0</v>
      </c>
      <c r="L199" s="286">
        <v>0</v>
      </c>
      <c r="M199" s="286">
        <v>0</v>
      </c>
      <c r="N199" s="286">
        <v>0</v>
      </c>
      <c r="O199" s="286">
        <v>0</v>
      </c>
      <c r="P199" s="286">
        <v>0</v>
      </c>
      <c r="Q199" s="286">
        <f t="shared" si="18"/>
        <v>0</v>
      </c>
      <c r="R199" s="286">
        <f t="shared" si="19"/>
        <v>0</v>
      </c>
      <c r="S199" s="286">
        <f t="shared" si="19"/>
        <v>0</v>
      </c>
      <c r="T199" s="286">
        <f t="shared" si="19"/>
        <v>0</v>
      </c>
      <c r="U199" s="286">
        <f t="shared" si="19"/>
        <v>2</v>
      </c>
      <c r="V199" s="286">
        <f t="shared" si="19"/>
        <v>0</v>
      </c>
      <c r="W199" s="286">
        <f t="shared" si="19"/>
        <v>0</v>
      </c>
      <c r="X199" s="287">
        <f t="shared" si="19"/>
        <v>2</v>
      </c>
    </row>
    <row r="200" spans="2:24">
      <c r="B200" s="284" t="s">
        <v>288</v>
      </c>
      <c r="C200" s="285" t="s">
        <v>288</v>
      </c>
      <c r="D200" s="286">
        <v>0</v>
      </c>
      <c r="E200" s="286">
        <v>3</v>
      </c>
      <c r="F200" s="286">
        <v>8</v>
      </c>
      <c r="G200" s="286">
        <v>6</v>
      </c>
      <c r="H200" s="286">
        <v>5</v>
      </c>
      <c r="I200" s="286">
        <v>2</v>
      </c>
      <c r="J200" s="286">
        <f t="shared" si="17"/>
        <v>24</v>
      </c>
      <c r="K200" s="286">
        <v>0</v>
      </c>
      <c r="L200" s="286">
        <v>4</v>
      </c>
      <c r="M200" s="286">
        <v>11</v>
      </c>
      <c r="N200" s="286">
        <v>6</v>
      </c>
      <c r="O200" s="286">
        <v>15</v>
      </c>
      <c r="P200" s="286">
        <v>2</v>
      </c>
      <c r="Q200" s="286">
        <f t="shared" si="18"/>
        <v>38</v>
      </c>
      <c r="R200" s="286">
        <f t="shared" si="19"/>
        <v>0</v>
      </c>
      <c r="S200" s="286">
        <f t="shared" si="19"/>
        <v>7</v>
      </c>
      <c r="T200" s="286">
        <f t="shared" si="19"/>
        <v>19</v>
      </c>
      <c r="U200" s="286">
        <f t="shared" si="19"/>
        <v>12</v>
      </c>
      <c r="V200" s="286">
        <f t="shared" si="19"/>
        <v>20</v>
      </c>
      <c r="W200" s="286">
        <f t="shared" si="19"/>
        <v>4</v>
      </c>
      <c r="X200" s="287">
        <f t="shared" si="19"/>
        <v>62</v>
      </c>
    </row>
    <row r="201" spans="2:24">
      <c r="B201" s="284" t="s">
        <v>292</v>
      </c>
      <c r="C201" s="285" t="s">
        <v>292</v>
      </c>
      <c r="D201" s="286">
        <v>5</v>
      </c>
      <c r="E201" s="286">
        <v>40</v>
      </c>
      <c r="F201" s="286">
        <v>70</v>
      </c>
      <c r="G201" s="286">
        <v>106</v>
      </c>
      <c r="H201" s="286">
        <v>153</v>
      </c>
      <c r="I201" s="286">
        <v>27</v>
      </c>
      <c r="J201" s="286">
        <f t="shared" si="17"/>
        <v>401</v>
      </c>
      <c r="K201" s="286">
        <v>5</v>
      </c>
      <c r="L201" s="286">
        <v>76</v>
      </c>
      <c r="M201" s="286">
        <v>120</v>
      </c>
      <c r="N201" s="286">
        <v>211</v>
      </c>
      <c r="O201" s="286">
        <v>239</v>
      </c>
      <c r="P201" s="286">
        <v>46</v>
      </c>
      <c r="Q201" s="286">
        <f t="shared" si="18"/>
        <v>697</v>
      </c>
      <c r="R201" s="286">
        <f t="shared" si="19"/>
        <v>10</v>
      </c>
      <c r="S201" s="286">
        <f t="shared" si="19"/>
        <v>116</v>
      </c>
      <c r="T201" s="286">
        <f t="shared" si="19"/>
        <v>190</v>
      </c>
      <c r="U201" s="286">
        <f t="shared" si="19"/>
        <v>317</v>
      </c>
      <c r="V201" s="286">
        <f t="shared" si="19"/>
        <v>392</v>
      </c>
      <c r="W201" s="286">
        <f t="shared" si="19"/>
        <v>73</v>
      </c>
      <c r="X201" s="287">
        <f t="shared" si="19"/>
        <v>1098</v>
      </c>
    </row>
    <row r="202" spans="2:24">
      <c r="B202" s="284" t="s">
        <v>293</v>
      </c>
      <c r="C202" s="285" t="s">
        <v>293</v>
      </c>
      <c r="D202" s="286">
        <v>4</v>
      </c>
      <c r="E202" s="286">
        <v>2</v>
      </c>
      <c r="F202" s="286">
        <v>4</v>
      </c>
      <c r="G202" s="286">
        <v>9</v>
      </c>
      <c r="H202" s="286">
        <v>47</v>
      </c>
      <c r="I202" s="286">
        <v>3</v>
      </c>
      <c r="J202" s="286">
        <f t="shared" si="17"/>
        <v>69</v>
      </c>
      <c r="K202" s="286">
        <v>9</v>
      </c>
      <c r="L202" s="286">
        <v>10</v>
      </c>
      <c r="M202" s="286">
        <v>18</v>
      </c>
      <c r="N202" s="286">
        <v>31</v>
      </c>
      <c r="O202" s="286">
        <v>31</v>
      </c>
      <c r="P202" s="286">
        <v>2</v>
      </c>
      <c r="Q202" s="286">
        <f t="shared" si="18"/>
        <v>101</v>
      </c>
      <c r="R202" s="286">
        <f t="shared" si="19"/>
        <v>13</v>
      </c>
      <c r="S202" s="286">
        <f t="shared" si="19"/>
        <v>12</v>
      </c>
      <c r="T202" s="286">
        <f t="shared" si="19"/>
        <v>22</v>
      </c>
      <c r="U202" s="286">
        <f t="shared" si="19"/>
        <v>40</v>
      </c>
      <c r="V202" s="286">
        <f t="shared" si="19"/>
        <v>78</v>
      </c>
      <c r="W202" s="286">
        <f t="shared" si="19"/>
        <v>5</v>
      </c>
      <c r="X202" s="287">
        <f t="shared" si="19"/>
        <v>170</v>
      </c>
    </row>
    <row r="203" spans="2:24">
      <c r="B203" s="284" t="s">
        <v>554</v>
      </c>
      <c r="C203" s="285" t="s">
        <v>265</v>
      </c>
      <c r="D203" s="286">
        <v>0</v>
      </c>
      <c r="E203" s="286">
        <v>11</v>
      </c>
      <c r="F203" s="286">
        <v>11</v>
      </c>
      <c r="G203" s="286">
        <v>15</v>
      </c>
      <c r="H203" s="286">
        <v>10</v>
      </c>
      <c r="I203" s="286">
        <v>0</v>
      </c>
      <c r="J203" s="286">
        <f t="shared" si="17"/>
        <v>47</v>
      </c>
      <c r="K203" s="286">
        <v>0</v>
      </c>
      <c r="L203" s="286">
        <v>17</v>
      </c>
      <c r="M203" s="286">
        <v>46</v>
      </c>
      <c r="N203" s="286">
        <v>41</v>
      </c>
      <c r="O203" s="286">
        <v>23</v>
      </c>
      <c r="P203" s="286">
        <v>0</v>
      </c>
      <c r="Q203" s="286">
        <f t="shared" si="18"/>
        <v>127</v>
      </c>
      <c r="R203" s="286">
        <f t="shared" si="19"/>
        <v>0</v>
      </c>
      <c r="S203" s="286">
        <f t="shared" si="19"/>
        <v>28</v>
      </c>
      <c r="T203" s="286">
        <f t="shared" si="19"/>
        <v>57</v>
      </c>
      <c r="U203" s="286">
        <f t="shared" si="19"/>
        <v>56</v>
      </c>
      <c r="V203" s="286">
        <f t="shared" si="19"/>
        <v>33</v>
      </c>
      <c r="W203" s="286">
        <f t="shared" si="19"/>
        <v>0</v>
      </c>
      <c r="X203" s="287">
        <f t="shared" si="19"/>
        <v>174</v>
      </c>
    </row>
    <row r="204" spans="2:24">
      <c r="B204" s="284" t="s">
        <v>554</v>
      </c>
      <c r="C204" s="285" t="s">
        <v>266</v>
      </c>
      <c r="D204" s="286">
        <v>0</v>
      </c>
      <c r="E204" s="286">
        <v>5</v>
      </c>
      <c r="F204" s="286">
        <v>8</v>
      </c>
      <c r="G204" s="286">
        <v>9</v>
      </c>
      <c r="H204" s="286">
        <v>5</v>
      </c>
      <c r="I204" s="286">
        <v>1</v>
      </c>
      <c r="J204" s="286">
        <f t="shared" si="17"/>
        <v>28</v>
      </c>
      <c r="K204" s="286">
        <v>0</v>
      </c>
      <c r="L204" s="286">
        <v>17</v>
      </c>
      <c r="M204" s="286">
        <v>43</v>
      </c>
      <c r="N204" s="286">
        <v>86</v>
      </c>
      <c r="O204" s="286">
        <v>67</v>
      </c>
      <c r="P204" s="286">
        <v>3</v>
      </c>
      <c r="Q204" s="286">
        <f t="shared" si="18"/>
        <v>216</v>
      </c>
      <c r="R204" s="286">
        <f t="shared" si="19"/>
        <v>0</v>
      </c>
      <c r="S204" s="286">
        <f t="shared" si="19"/>
        <v>22</v>
      </c>
      <c r="T204" s="286">
        <f t="shared" si="19"/>
        <v>51</v>
      </c>
      <c r="U204" s="286">
        <f t="shared" si="19"/>
        <v>95</v>
      </c>
      <c r="V204" s="286">
        <f t="shared" si="19"/>
        <v>72</v>
      </c>
      <c r="W204" s="286">
        <f t="shared" si="19"/>
        <v>4</v>
      </c>
      <c r="X204" s="287">
        <f t="shared" si="19"/>
        <v>244</v>
      </c>
    </row>
    <row r="205" spans="2:24">
      <c r="B205" s="284" t="s">
        <v>554</v>
      </c>
      <c r="C205" s="285" t="s">
        <v>273</v>
      </c>
      <c r="D205" s="286">
        <v>0</v>
      </c>
      <c r="E205" s="286">
        <v>0</v>
      </c>
      <c r="F205" s="286">
        <v>4</v>
      </c>
      <c r="G205" s="286">
        <v>4</v>
      </c>
      <c r="H205" s="286">
        <v>2</v>
      </c>
      <c r="I205" s="286">
        <v>0</v>
      </c>
      <c r="J205" s="286">
        <f t="shared" si="17"/>
        <v>10</v>
      </c>
      <c r="K205" s="286">
        <v>1</v>
      </c>
      <c r="L205" s="286">
        <v>4</v>
      </c>
      <c r="M205" s="286">
        <v>8</v>
      </c>
      <c r="N205" s="286">
        <v>7</v>
      </c>
      <c r="O205" s="286">
        <v>3</v>
      </c>
      <c r="P205" s="286">
        <v>0</v>
      </c>
      <c r="Q205" s="286">
        <f t="shared" si="18"/>
        <v>23</v>
      </c>
      <c r="R205" s="286">
        <f t="shared" si="19"/>
        <v>1</v>
      </c>
      <c r="S205" s="286">
        <f t="shared" si="19"/>
        <v>4</v>
      </c>
      <c r="T205" s="286">
        <f t="shared" si="19"/>
        <v>12</v>
      </c>
      <c r="U205" s="286">
        <f t="shared" si="19"/>
        <v>11</v>
      </c>
      <c r="V205" s="286">
        <f t="shared" si="19"/>
        <v>5</v>
      </c>
      <c r="W205" s="286">
        <f t="shared" si="19"/>
        <v>0</v>
      </c>
      <c r="X205" s="287">
        <f t="shared" si="19"/>
        <v>33</v>
      </c>
    </row>
    <row r="206" spans="2:24">
      <c r="B206" s="284" t="s">
        <v>296</v>
      </c>
      <c r="C206" s="285" t="s">
        <v>296</v>
      </c>
      <c r="D206" s="286">
        <v>0</v>
      </c>
      <c r="E206" s="286">
        <v>0</v>
      </c>
      <c r="F206" s="286">
        <v>2</v>
      </c>
      <c r="G206" s="286">
        <v>3</v>
      </c>
      <c r="H206" s="286">
        <v>2</v>
      </c>
      <c r="I206" s="286">
        <v>0</v>
      </c>
      <c r="J206" s="286">
        <f t="shared" si="17"/>
        <v>7</v>
      </c>
      <c r="K206" s="286">
        <v>0</v>
      </c>
      <c r="L206" s="286">
        <v>3</v>
      </c>
      <c r="M206" s="286">
        <v>4</v>
      </c>
      <c r="N206" s="286">
        <v>3</v>
      </c>
      <c r="O206" s="286">
        <v>12</v>
      </c>
      <c r="P206" s="286">
        <v>1</v>
      </c>
      <c r="Q206" s="286">
        <f t="shared" si="18"/>
        <v>23</v>
      </c>
      <c r="R206" s="286">
        <f t="shared" si="19"/>
        <v>0</v>
      </c>
      <c r="S206" s="286">
        <f t="shared" si="19"/>
        <v>3</v>
      </c>
      <c r="T206" s="286">
        <f t="shared" si="19"/>
        <v>6</v>
      </c>
      <c r="U206" s="286">
        <f t="shared" si="19"/>
        <v>6</v>
      </c>
      <c r="V206" s="286">
        <f t="shared" si="19"/>
        <v>14</v>
      </c>
      <c r="W206" s="286">
        <f t="shared" si="19"/>
        <v>1</v>
      </c>
      <c r="X206" s="287">
        <f t="shared" si="19"/>
        <v>30</v>
      </c>
    </row>
    <row r="207" spans="2:24">
      <c r="B207" s="284" t="s">
        <v>555</v>
      </c>
      <c r="C207" s="285" t="s">
        <v>272</v>
      </c>
      <c r="D207" s="286">
        <v>1</v>
      </c>
      <c r="E207" s="286">
        <v>3</v>
      </c>
      <c r="F207" s="286">
        <v>4</v>
      </c>
      <c r="G207" s="286">
        <v>17</v>
      </c>
      <c r="H207" s="286">
        <v>30</v>
      </c>
      <c r="I207" s="286">
        <v>5</v>
      </c>
      <c r="J207" s="286">
        <f t="shared" si="17"/>
        <v>60</v>
      </c>
      <c r="K207" s="286">
        <v>1</v>
      </c>
      <c r="L207" s="286">
        <v>6</v>
      </c>
      <c r="M207" s="286">
        <v>9</v>
      </c>
      <c r="N207" s="286">
        <v>18</v>
      </c>
      <c r="O207" s="286">
        <v>21</v>
      </c>
      <c r="P207" s="286">
        <v>8</v>
      </c>
      <c r="Q207" s="286">
        <f t="shared" si="18"/>
        <v>63</v>
      </c>
      <c r="R207" s="286">
        <f t="shared" si="19"/>
        <v>2</v>
      </c>
      <c r="S207" s="286">
        <f t="shared" si="19"/>
        <v>9</v>
      </c>
      <c r="T207" s="286">
        <f t="shared" si="19"/>
        <v>13</v>
      </c>
      <c r="U207" s="286">
        <f t="shared" si="19"/>
        <v>35</v>
      </c>
      <c r="V207" s="286">
        <f t="shared" si="19"/>
        <v>51</v>
      </c>
      <c r="W207" s="286">
        <f t="shared" si="19"/>
        <v>13</v>
      </c>
      <c r="X207" s="287">
        <f t="shared" si="19"/>
        <v>123</v>
      </c>
    </row>
    <row r="208" spans="2:24">
      <c r="B208" s="284" t="s">
        <v>555</v>
      </c>
      <c r="C208" s="285" t="s">
        <v>283</v>
      </c>
      <c r="D208" s="286">
        <v>0</v>
      </c>
      <c r="E208" s="286">
        <v>1</v>
      </c>
      <c r="F208" s="286">
        <v>0</v>
      </c>
      <c r="G208" s="286">
        <v>2</v>
      </c>
      <c r="H208" s="286">
        <v>2</v>
      </c>
      <c r="I208" s="286">
        <v>1</v>
      </c>
      <c r="J208" s="286">
        <f t="shared" si="17"/>
        <v>6</v>
      </c>
      <c r="K208" s="286">
        <v>0</v>
      </c>
      <c r="L208" s="286">
        <v>3</v>
      </c>
      <c r="M208" s="286">
        <v>7</v>
      </c>
      <c r="N208" s="286">
        <v>12</v>
      </c>
      <c r="O208" s="286">
        <v>12</v>
      </c>
      <c r="P208" s="286">
        <v>0</v>
      </c>
      <c r="Q208" s="286">
        <f t="shared" si="18"/>
        <v>34</v>
      </c>
      <c r="R208" s="286">
        <f t="shared" si="19"/>
        <v>0</v>
      </c>
      <c r="S208" s="286">
        <f t="shared" si="19"/>
        <v>4</v>
      </c>
      <c r="T208" s="286">
        <f t="shared" si="19"/>
        <v>7</v>
      </c>
      <c r="U208" s="286">
        <f t="shared" si="19"/>
        <v>14</v>
      </c>
      <c r="V208" s="286">
        <f t="shared" si="19"/>
        <v>14</v>
      </c>
      <c r="W208" s="286">
        <f t="shared" si="19"/>
        <v>1</v>
      </c>
      <c r="X208" s="287">
        <f t="shared" si="19"/>
        <v>40</v>
      </c>
    </row>
    <row r="209" spans="2:24">
      <c r="B209" s="284" t="s">
        <v>556</v>
      </c>
      <c r="C209" s="285" t="s">
        <v>264</v>
      </c>
      <c r="D209" s="286">
        <v>0</v>
      </c>
      <c r="E209" s="286">
        <v>5</v>
      </c>
      <c r="F209" s="286">
        <v>3</v>
      </c>
      <c r="G209" s="286">
        <v>11</v>
      </c>
      <c r="H209" s="286">
        <v>8</v>
      </c>
      <c r="I209" s="286">
        <v>0</v>
      </c>
      <c r="J209" s="286">
        <f t="shared" si="17"/>
        <v>27</v>
      </c>
      <c r="K209" s="286">
        <v>0</v>
      </c>
      <c r="L209" s="286">
        <v>17</v>
      </c>
      <c r="M209" s="286">
        <v>14</v>
      </c>
      <c r="N209" s="286">
        <v>22</v>
      </c>
      <c r="O209" s="286">
        <v>21</v>
      </c>
      <c r="P209" s="286">
        <v>2</v>
      </c>
      <c r="Q209" s="286">
        <f t="shared" si="18"/>
        <v>76</v>
      </c>
      <c r="R209" s="286">
        <f t="shared" si="19"/>
        <v>0</v>
      </c>
      <c r="S209" s="286">
        <f t="shared" si="19"/>
        <v>22</v>
      </c>
      <c r="T209" s="286">
        <f t="shared" si="19"/>
        <v>17</v>
      </c>
      <c r="U209" s="286">
        <f t="shared" si="19"/>
        <v>33</v>
      </c>
      <c r="V209" s="286">
        <f t="shared" si="19"/>
        <v>29</v>
      </c>
      <c r="W209" s="286">
        <f t="shared" si="19"/>
        <v>2</v>
      </c>
      <c r="X209" s="287">
        <f t="shared" si="19"/>
        <v>103</v>
      </c>
    </row>
    <row r="210" spans="2:24">
      <c r="B210" s="284" t="s">
        <v>556</v>
      </c>
      <c r="C210" s="285" t="s">
        <v>279</v>
      </c>
      <c r="D210" s="286">
        <v>0</v>
      </c>
      <c r="E210" s="286">
        <v>3</v>
      </c>
      <c r="F210" s="286">
        <v>4</v>
      </c>
      <c r="G210" s="286">
        <v>7</v>
      </c>
      <c r="H210" s="286">
        <v>8</v>
      </c>
      <c r="I210" s="286">
        <v>2</v>
      </c>
      <c r="J210" s="286">
        <f t="shared" si="17"/>
        <v>24</v>
      </c>
      <c r="K210" s="286">
        <v>0</v>
      </c>
      <c r="L210" s="286">
        <v>30</v>
      </c>
      <c r="M210" s="286">
        <v>39</v>
      </c>
      <c r="N210" s="286">
        <v>68</v>
      </c>
      <c r="O210" s="286">
        <v>97</v>
      </c>
      <c r="P210" s="286">
        <v>19</v>
      </c>
      <c r="Q210" s="286">
        <f t="shared" si="18"/>
        <v>253</v>
      </c>
      <c r="R210" s="286">
        <f t="shared" si="19"/>
        <v>0</v>
      </c>
      <c r="S210" s="286">
        <f t="shared" si="19"/>
        <v>33</v>
      </c>
      <c r="T210" s="286">
        <f t="shared" si="19"/>
        <v>43</v>
      </c>
      <c r="U210" s="286">
        <f t="shared" si="19"/>
        <v>75</v>
      </c>
      <c r="V210" s="286">
        <f t="shared" si="19"/>
        <v>105</v>
      </c>
      <c r="W210" s="286">
        <f t="shared" si="19"/>
        <v>21</v>
      </c>
      <c r="X210" s="287">
        <f t="shared" si="19"/>
        <v>277</v>
      </c>
    </row>
    <row r="211" spans="2:24">
      <c r="B211" s="284" t="s">
        <v>556</v>
      </c>
      <c r="C211" s="285" t="s">
        <v>280</v>
      </c>
      <c r="D211" s="286">
        <v>0</v>
      </c>
      <c r="E211" s="286">
        <v>1</v>
      </c>
      <c r="F211" s="286">
        <v>5</v>
      </c>
      <c r="G211" s="286">
        <v>5</v>
      </c>
      <c r="H211" s="286">
        <v>1</v>
      </c>
      <c r="I211" s="286">
        <v>0</v>
      </c>
      <c r="J211" s="286">
        <f t="shared" si="17"/>
        <v>12</v>
      </c>
      <c r="K211" s="286">
        <v>0</v>
      </c>
      <c r="L211" s="286">
        <v>2</v>
      </c>
      <c r="M211" s="286">
        <v>11</v>
      </c>
      <c r="N211" s="286">
        <v>9</v>
      </c>
      <c r="O211" s="286">
        <v>10</v>
      </c>
      <c r="P211" s="286">
        <v>1</v>
      </c>
      <c r="Q211" s="286">
        <f t="shared" si="18"/>
        <v>33</v>
      </c>
      <c r="R211" s="286">
        <f t="shared" si="19"/>
        <v>0</v>
      </c>
      <c r="S211" s="286">
        <f t="shared" si="19"/>
        <v>3</v>
      </c>
      <c r="T211" s="286">
        <f t="shared" si="19"/>
        <v>16</v>
      </c>
      <c r="U211" s="286">
        <f t="shared" si="19"/>
        <v>14</v>
      </c>
      <c r="V211" s="286">
        <f t="shared" si="19"/>
        <v>11</v>
      </c>
      <c r="W211" s="286">
        <f t="shared" si="19"/>
        <v>1</v>
      </c>
      <c r="X211" s="287">
        <f t="shared" si="19"/>
        <v>45</v>
      </c>
    </row>
    <row r="212" spans="2:24">
      <c r="B212" s="284" t="s">
        <v>557</v>
      </c>
      <c r="C212" s="285" t="s">
        <v>305</v>
      </c>
      <c r="D212" s="286">
        <v>0</v>
      </c>
      <c r="E212" s="286">
        <v>8</v>
      </c>
      <c r="F212" s="286">
        <v>32</v>
      </c>
      <c r="G212" s="286">
        <v>33</v>
      </c>
      <c r="H212" s="286">
        <v>38</v>
      </c>
      <c r="I212" s="286">
        <v>3</v>
      </c>
      <c r="J212" s="286">
        <f t="shared" si="17"/>
        <v>114</v>
      </c>
      <c r="K212" s="286">
        <v>0</v>
      </c>
      <c r="L212" s="286">
        <v>35</v>
      </c>
      <c r="M212" s="286">
        <v>85</v>
      </c>
      <c r="N212" s="286">
        <v>124</v>
      </c>
      <c r="O212" s="286">
        <v>153</v>
      </c>
      <c r="P212" s="286">
        <v>10</v>
      </c>
      <c r="Q212" s="286">
        <f t="shared" si="18"/>
        <v>407</v>
      </c>
      <c r="R212" s="286">
        <f t="shared" si="19"/>
        <v>0</v>
      </c>
      <c r="S212" s="286">
        <f t="shared" si="19"/>
        <v>43</v>
      </c>
      <c r="T212" s="286">
        <f t="shared" si="19"/>
        <v>117</v>
      </c>
      <c r="U212" s="286">
        <f t="shared" ref="U212:X223" si="20">G212+N212</f>
        <v>157</v>
      </c>
      <c r="V212" s="286">
        <f t="shared" si="20"/>
        <v>191</v>
      </c>
      <c r="W212" s="286">
        <f t="shared" si="20"/>
        <v>13</v>
      </c>
      <c r="X212" s="287">
        <f t="shared" si="20"/>
        <v>521</v>
      </c>
    </row>
    <row r="213" spans="2:24">
      <c r="B213" s="284" t="s">
        <v>558</v>
      </c>
      <c r="C213" s="285" t="s">
        <v>268</v>
      </c>
      <c r="D213" s="286">
        <v>0</v>
      </c>
      <c r="E213" s="286">
        <v>0</v>
      </c>
      <c r="F213" s="286">
        <v>1</v>
      </c>
      <c r="G213" s="286">
        <v>0</v>
      </c>
      <c r="H213" s="286">
        <v>6</v>
      </c>
      <c r="I213" s="286">
        <v>0</v>
      </c>
      <c r="J213" s="286">
        <f t="shared" si="17"/>
        <v>7</v>
      </c>
      <c r="K213" s="286">
        <v>0</v>
      </c>
      <c r="L213" s="286">
        <v>1</v>
      </c>
      <c r="M213" s="286">
        <v>1</v>
      </c>
      <c r="N213" s="286">
        <v>1</v>
      </c>
      <c r="O213" s="286">
        <v>2</v>
      </c>
      <c r="P213" s="286">
        <v>2</v>
      </c>
      <c r="Q213" s="286">
        <f t="shared" si="18"/>
        <v>7</v>
      </c>
      <c r="R213" s="286">
        <f t="shared" ref="R213:X226" si="21">D213+K213</f>
        <v>0</v>
      </c>
      <c r="S213" s="286">
        <f t="shared" si="21"/>
        <v>1</v>
      </c>
      <c r="T213" s="286">
        <f t="shared" si="21"/>
        <v>2</v>
      </c>
      <c r="U213" s="286">
        <f t="shared" si="20"/>
        <v>1</v>
      </c>
      <c r="V213" s="286">
        <f t="shared" si="20"/>
        <v>8</v>
      </c>
      <c r="W213" s="286">
        <f t="shared" si="20"/>
        <v>2</v>
      </c>
      <c r="X213" s="287">
        <f t="shared" si="20"/>
        <v>14</v>
      </c>
    </row>
    <row r="214" spans="2:24">
      <c r="B214" s="284" t="s">
        <v>558</v>
      </c>
      <c r="C214" s="285" t="s">
        <v>294</v>
      </c>
      <c r="D214" s="286">
        <v>0</v>
      </c>
      <c r="E214" s="286">
        <v>0</v>
      </c>
      <c r="F214" s="286">
        <v>0</v>
      </c>
      <c r="G214" s="286">
        <v>2</v>
      </c>
      <c r="H214" s="286">
        <v>2</v>
      </c>
      <c r="I214" s="286">
        <v>0</v>
      </c>
      <c r="J214" s="286">
        <f t="shared" si="17"/>
        <v>4</v>
      </c>
      <c r="K214" s="286">
        <v>0</v>
      </c>
      <c r="L214" s="286">
        <v>2</v>
      </c>
      <c r="M214" s="286">
        <v>2</v>
      </c>
      <c r="N214" s="286">
        <v>8</v>
      </c>
      <c r="O214" s="286">
        <v>16</v>
      </c>
      <c r="P214" s="286">
        <v>2</v>
      </c>
      <c r="Q214" s="286">
        <f t="shared" si="18"/>
        <v>30</v>
      </c>
      <c r="R214" s="286">
        <f t="shared" si="21"/>
        <v>0</v>
      </c>
      <c r="S214" s="286">
        <f t="shared" si="21"/>
        <v>2</v>
      </c>
      <c r="T214" s="286">
        <f t="shared" si="21"/>
        <v>2</v>
      </c>
      <c r="U214" s="286">
        <f t="shared" si="20"/>
        <v>10</v>
      </c>
      <c r="V214" s="286">
        <f t="shared" si="20"/>
        <v>18</v>
      </c>
      <c r="W214" s="286">
        <f t="shared" si="20"/>
        <v>2</v>
      </c>
      <c r="X214" s="287">
        <f t="shared" si="20"/>
        <v>34</v>
      </c>
    </row>
    <row r="215" spans="2:24">
      <c r="B215" s="284" t="s">
        <v>558</v>
      </c>
      <c r="C215" s="285" t="s">
        <v>297</v>
      </c>
      <c r="D215" s="286">
        <v>0</v>
      </c>
      <c r="E215" s="286">
        <v>1</v>
      </c>
      <c r="F215" s="286">
        <v>0</v>
      </c>
      <c r="G215" s="286">
        <v>1</v>
      </c>
      <c r="H215" s="286">
        <v>2</v>
      </c>
      <c r="I215" s="286">
        <v>0</v>
      </c>
      <c r="J215" s="286">
        <f t="shared" si="17"/>
        <v>4</v>
      </c>
      <c r="K215" s="286">
        <v>0</v>
      </c>
      <c r="L215" s="286">
        <v>0</v>
      </c>
      <c r="M215" s="286">
        <v>6</v>
      </c>
      <c r="N215" s="286">
        <v>5</v>
      </c>
      <c r="O215" s="286">
        <v>7</v>
      </c>
      <c r="P215" s="286">
        <v>2</v>
      </c>
      <c r="Q215" s="286">
        <f t="shared" si="18"/>
        <v>20</v>
      </c>
      <c r="R215" s="286">
        <f t="shared" si="21"/>
        <v>0</v>
      </c>
      <c r="S215" s="286">
        <f t="shared" si="21"/>
        <v>1</v>
      </c>
      <c r="T215" s="286">
        <f t="shared" si="21"/>
        <v>6</v>
      </c>
      <c r="U215" s="286">
        <f t="shared" si="20"/>
        <v>6</v>
      </c>
      <c r="V215" s="286">
        <f t="shared" si="20"/>
        <v>9</v>
      </c>
      <c r="W215" s="286">
        <f t="shared" si="20"/>
        <v>2</v>
      </c>
      <c r="X215" s="287">
        <f t="shared" si="20"/>
        <v>24</v>
      </c>
    </row>
    <row r="216" spans="2:24">
      <c r="B216" s="284" t="s">
        <v>300</v>
      </c>
      <c r="C216" s="285" t="s">
        <v>300</v>
      </c>
      <c r="D216" s="286">
        <v>0</v>
      </c>
      <c r="E216" s="286">
        <v>7</v>
      </c>
      <c r="F216" s="286">
        <v>20</v>
      </c>
      <c r="G216" s="286">
        <v>15</v>
      </c>
      <c r="H216" s="286">
        <v>3</v>
      </c>
      <c r="I216" s="286">
        <v>0</v>
      </c>
      <c r="J216" s="286">
        <f t="shared" si="17"/>
        <v>45</v>
      </c>
      <c r="K216" s="286">
        <v>0</v>
      </c>
      <c r="L216" s="286">
        <v>10</v>
      </c>
      <c r="M216" s="286">
        <v>15</v>
      </c>
      <c r="N216" s="286">
        <v>24</v>
      </c>
      <c r="O216" s="286">
        <v>19</v>
      </c>
      <c r="P216" s="286">
        <v>3</v>
      </c>
      <c r="Q216" s="286">
        <f t="shared" si="18"/>
        <v>71</v>
      </c>
      <c r="R216" s="286">
        <f t="shared" si="21"/>
        <v>0</v>
      </c>
      <c r="S216" s="286">
        <f t="shared" si="21"/>
        <v>17</v>
      </c>
      <c r="T216" s="286">
        <f t="shared" si="21"/>
        <v>35</v>
      </c>
      <c r="U216" s="286">
        <f t="shared" si="20"/>
        <v>39</v>
      </c>
      <c r="V216" s="286">
        <f t="shared" si="20"/>
        <v>22</v>
      </c>
      <c r="W216" s="286">
        <f t="shared" si="20"/>
        <v>3</v>
      </c>
      <c r="X216" s="287">
        <f t="shared" si="20"/>
        <v>116</v>
      </c>
    </row>
    <row r="217" spans="2:24">
      <c r="B217" s="284" t="s">
        <v>304</v>
      </c>
      <c r="C217" s="285" t="s">
        <v>269</v>
      </c>
      <c r="D217" s="286">
        <v>0</v>
      </c>
      <c r="E217" s="286">
        <v>1</v>
      </c>
      <c r="F217" s="286">
        <v>2</v>
      </c>
      <c r="G217" s="286">
        <v>5</v>
      </c>
      <c r="H217" s="286">
        <v>0</v>
      </c>
      <c r="I217" s="286">
        <v>0</v>
      </c>
      <c r="J217" s="286">
        <f t="shared" si="17"/>
        <v>8</v>
      </c>
      <c r="K217" s="286">
        <v>0</v>
      </c>
      <c r="L217" s="286">
        <v>3</v>
      </c>
      <c r="M217" s="286">
        <v>9</v>
      </c>
      <c r="N217" s="286">
        <v>11</v>
      </c>
      <c r="O217" s="286">
        <v>12</v>
      </c>
      <c r="P217" s="286">
        <v>2</v>
      </c>
      <c r="Q217" s="286">
        <f t="shared" si="18"/>
        <v>37</v>
      </c>
      <c r="R217" s="286">
        <f t="shared" si="21"/>
        <v>0</v>
      </c>
      <c r="S217" s="286">
        <f t="shared" si="21"/>
        <v>4</v>
      </c>
      <c r="T217" s="286">
        <f t="shared" si="21"/>
        <v>11</v>
      </c>
      <c r="U217" s="286">
        <f t="shared" si="20"/>
        <v>16</v>
      </c>
      <c r="V217" s="286">
        <f t="shared" si="20"/>
        <v>12</v>
      </c>
      <c r="W217" s="286">
        <f t="shared" si="20"/>
        <v>2</v>
      </c>
      <c r="X217" s="287">
        <f t="shared" si="20"/>
        <v>45</v>
      </c>
    </row>
    <row r="218" spans="2:24">
      <c r="B218" s="284" t="s">
        <v>304</v>
      </c>
      <c r="C218" s="285" t="s">
        <v>281</v>
      </c>
      <c r="D218" s="286">
        <v>0</v>
      </c>
      <c r="E218" s="286">
        <v>0</v>
      </c>
      <c r="F218" s="286">
        <v>0</v>
      </c>
      <c r="G218" s="286">
        <v>0</v>
      </c>
      <c r="H218" s="286">
        <v>0</v>
      </c>
      <c r="I218" s="286">
        <v>0</v>
      </c>
      <c r="J218" s="286">
        <f t="shared" si="17"/>
        <v>0</v>
      </c>
      <c r="K218" s="286">
        <v>0</v>
      </c>
      <c r="L218" s="286">
        <v>0</v>
      </c>
      <c r="M218" s="286">
        <v>1</v>
      </c>
      <c r="N218" s="286">
        <v>2</v>
      </c>
      <c r="O218" s="286">
        <v>1</v>
      </c>
      <c r="P218" s="286">
        <v>0</v>
      </c>
      <c r="Q218" s="286">
        <f t="shared" si="18"/>
        <v>4</v>
      </c>
      <c r="R218" s="286">
        <f t="shared" si="21"/>
        <v>0</v>
      </c>
      <c r="S218" s="286">
        <f t="shared" si="21"/>
        <v>0</v>
      </c>
      <c r="T218" s="286">
        <f t="shared" si="21"/>
        <v>1</v>
      </c>
      <c r="U218" s="286">
        <f t="shared" si="20"/>
        <v>2</v>
      </c>
      <c r="V218" s="286">
        <f t="shared" si="20"/>
        <v>1</v>
      </c>
      <c r="W218" s="286">
        <f t="shared" si="20"/>
        <v>0</v>
      </c>
      <c r="X218" s="287">
        <f t="shared" si="20"/>
        <v>4</v>
      </c>
    </row>
    <row r="219" spans="2:24">
      <c r="B219" s="284" t="s">
        <v>304</v>
      </c>
      <c r="C219" s="285" t="s">
        <v>284</v>
      </c>
      <c r="D219" s="286">
        <v>1</v>
      </c>
      <c r="E219" s="286">
        <v>9</v>
      </c>
      <c r="F219" s="286">
        <v>7</v>
      </c>
      <c r="G219" s="286">
        <v>21</v>
      </c>
      <c r="H219" s="286">
        <v>7</v>
      </c>
      <c r="I219" s="286">
        <v>2</v>
      </c>
      <c r="J219" s="286">
        <f t="shared" si="17"/>
        <v>47</v>
      </c>
      <c r="K219" s="286">
        <v>1</v>
      </c>
      <c r="L219" s="286">
        <v>29</v>
      </c>
      <c r="M219" s="286">
        <v>30</v>
      </c>
      <c r="N219" s="286">
        <v>50</v>
      </c>
      <c r="O219" s="286">
        <v>40</v>
      </c>
      <c r="P219" s="286">
        <v>2</v>
      </c>
      <c r="Q219" s="286">
        <f t="shared" si="18"/>
        <v>152</v>
      </c>
      <c r="R219" s="286">
        <f t="shared" si="21"/>
        <v>2</v>
      </c>
      <c r="S219" s="286">
        <f t="shared" si="21"/>
        <v>38</v>
      </c>
      <c r="T219" s="286">
        <f t="shared" si="21"/>
        <v>37</v>
      </c>
      <c r="U219" s="286">
        <f t="shared" si="20"/>
        <v>71</v>
      </c>
      <c r="V219" s="286">
        <f t="shared" si="20"/>
        <v>47</v>
      </c>
      <c r="W219" s="286">
        <f t="shared" si="20"/>
        <v>4</v>
      </c>
      <c r="X219" s="287">
        <f t="shared" si="20"/>
        <v>199</v>
      </c>
    </row>
    <row r="220" spans="2:24">
      <c r="B220" s="284" t="s">
        <v>304</v>
      </c>
      <c r="C220" s="285" t="s">
        <v>289</v>
      </c>
      <c r="D220" s="286">
        <v>0</v>
      </c>
      <c r="E220" s="286">
        <v>2</v>
      </c>
      <c r="F220" s="286">
        <v>2</v>
      </c>
      <c r="G220" s="286">
        <v>5</v>
      </c>
      <c r="H220" s="286">
        <v>1</v>
      </c>
      <c r="I220" s="286">
        <v>0</v>
      </c>
      <c r="J220" s="286">
        <f t="shared" si="17"/>
        <v>10</v>
      </c>
      <c r="K220" s="286">
        <v>0</v>
      </c>
      <c r="L220" s="286">
        <v>4</v>
      </c>
      <c r="M220" s="286">
        <v>8</v>
      </c>
      <c r="N220" s="286">
        <v>8</v>
      </c>
      <c r="O220" s="286">
        <v>5</v>
      </c>
      <c r="P220" s="286">
        <v>4</v>
      </c>
      <c r="Q220" s="286">
        <f t="shared" si="18"/>
        <v>29</v>
      </c>
      <c r="R220" s="286">
        <f t="shared" si="21"/>
        <v>0</v>
      </c>
      <c r="S220" s="286">
        <f t="shared" si="21"/>
        <v>6</v>
      </c>
      <c r="T220" s="286">
        <f t="shared" si="21"/>
        <v>10</v>
      </c>
      <c r="U220" s="286">
        <f t="shared" si="20"/>
        <v>13</v>
      </c>
      <c r="V220" s="286">
        <f t="shared" si="20"/>
        <v>6</v>
      </c>
      <c r="W220" s="286">
        <f t="shared" si="20"/>
        <v>4</v>
      </c>
      <c r="X220" s="287">
        <f t="shared" si="20"/>
        <v>39</v>
      </c>
    </row>
    <row r="221" spans="2:24">
      <c r="B221" s="284" t="s">
        <v>304</v>
      </c>
      <c r="C221" s="285" t="s">
        <v>291</v>
      </c>
      <c r="D221" s="286">
        <v>1</v>
      </c>
      <c r="E221" s="286">
        <v>11</v>
      </c>
      <c r="F221" s="286">
        <v>17</v>
      </c>
      <c r="G221" s="286">
        <v>19</v>
      </c>
      <c r="H221" s="286">
        <v>14</v>
      </c>
      <c r="I221" s="286">
        <v>2</v>
      </c>
      <c r="J221" s="286">
        <f t="shared" si="17"/>
        <v>64</v>
      </c>
      <c r="K221" s="286">
        <v>1</v>
      </c>
      <c r="L221" s="286">
        <v>18</v>
      </c>
      <c r="M221" s="286">
        <v>39</v>
      </c>
      <c r="N221" s="286">
        <v>46</v>
      </c>
      <c r="O221" s="286">
        <v>26</v>
      </c>
      <c r="P221" s="286">
        <v>4</v>
      </c>
      <c r="Q221" s="286">
        <f t="shared" si="18"/>
        <v>134</v>
      </c>
      <c r="R221" s="286">
        <f t="shared" si="21"/>
        <v>2</v>
      </c>
      <c r="S221" s="286">
        <f t="shared" si="21"/>
        <v>29</v>
      </c>
      <c r="T221" s="286">
        <f t="shared" si="21"/>
        <v>56</v>
      </c>
      <c r="U221" s="286">
        <f t="shared" si="20"/>
        <v>65</v>
      </c>
      <c r="V221" s="286">
        <f t="shared" si="20"/>
        <v>40</v>
      </c>
      <c r="W221" s="286">
        <f t="shared" si="20"/>
        <v>6</v>
      </c>
      <c r="X221" s="287">
        <f t="shared" si="20"/>
        <v>198</v>
      </c>
    </row>
    <row r="222" spans="2:24">
      <c r="B222" s="284" t="s">
        <v>304</v>
      </c>
      <c r="C222" s="285" t="s">
        <v>304</v>
      </c>
      <c r="D222" s="286">
        <v>0</v>
      </c>
      <c r="E222" s="286">
        <v>4</v>
      </c>
      <c r="F222" s="286">
        <v>7</v>
      </c>
      <c r="G222" s="286">
        <v>12</v>
      </c>
      <c r="H222" s="286">
        <v>15</v>
      </c>
      <c r="I222" s="286">
        <v>1</v>
      </c>
      <c r="J222" s="286">
        <f t="shared" si="17"/>
        <v>39</v>
      </c>
      <c r="K222" s="286">
        <v>0</v>
      </c>
      <c r="L222" s="286">
        <v>38</v>
      </c>
      <c r="M222" s="286">
        <v>59</v>
      </c>
      <c r="N222" s="286">
        <v>34</v>
      </c>
      <c r="O222" s="286">
        <v>125</v>
      </c>
      <c r="P222" s="286">
        <v>103</v>
      </c>
      <c r="Q222" s="286">
        <f t="shared" si="18"/>
        <v>359</v>
      </c>
      <c r="R222" s="286">
        <f t="shared" si="21"/>
        <v>0</v>
      </c>
      <c r="S222" s="286">
        <f t="shared" si="21"/>
        <v>42</v>
      </c>
      <c r="T222" s="286">
        <f t="shared" si="21"/>
        <v>66</v>
      </c>
      <c r="U222" s="286">
        <f t="shared" si="20"/>
        <v>46</v>
      </c>
      <c r="V222" s="286">
        <f t="shared" si="20"/>
        <v>140</v>
      </c>
      <c r="W222" s="286">
        <f t="shared" si="20"/>
        <v>104</v>
      </c>
      <c r="X222" s="287">
        <f t="shared" si="20"/>
        <v>398</v>
      </c>
    </row>
    <row r="223" spans="2:24">
      <c r="B223" s="284" t="s">
        <v>306</v>
      </c>
      <c r="C223" s="285" t="s">
        <v>306</v>
      </c>
      <c r="D223" s="286">
        <v>1</v>
      </c>
      <c r="E223" s="286">
        <v>7</v>
      </c>
      <c r="F223" s="286">
        <v>7</v>
      </c>
      <c r="G223" s="286">
        <v>10</v>
      </c>
      <c r="H223" s="286">
        <v>8</v>
      </c>
      <c r="I223" s="286">
        <v>1</v>
      </c>
      <c r="J223" s="286">
        <f t="shared" si="17"/>
        <v>34</v>
      </c>
      <c r="K223" s="286">
        <v>0</v>
      </c>
      <c r="L223" s="286">
        <v>20</v>
      </c>
      <c r="M223" s="286">
        <v>21</v>
      </c>
      <c r="N223" s="286">
        <v>47</v>
      </c>
      <c r="O223" s="286">
        <v>23</v>
      </c>
      <c r="P223" s="286">
        <v>7</v>
      </c>
      <c r="Q223" s="286">
        <f t="shared" si="18"/>
        <v>118</v>
      </c>
      <c r="R223" s="286">
        <f t="shared" si="21"/>
        <v>1</v>
      </c>
      <c r="S223" s="286">
        <f t="shared" si="21"/>
        <v>27</v>
      </c>
      <c r="T223" s="286">
        <f t="shared" si="21"/>
        <v>28</v>
      </c>
      <c r="U223" s="286">
        <f t="shared" si="20"/>
        <v>57</v>
      </c>
      <c r="V223" s="286">
        <f t="shared" si="20"/>
        <v>31</v>
      </c>
      <c r="W223" s="286">
        <f t="shared" si="20"/>
        <v>8</v>
      </c>
      <c r="X223" s="287">
        <f t="shared" si="20"/>
        <v>152</v>
      </c>
    </row>
    <row r="224" spans="2:24" s="301" customFormat="1">
      <c r="B224" s="366"/>
      <c r="C224" s="298" t="s">
        <v>308</v>
      </c>
      <c r="D224" s="299">
        <f>SUM(D176:D223)</f>
        <v>19</v>
      </c>
      <c r="E224" s="299">
        <f t="shared" ref="E224:Q224" si="22">SUM(E176:E223)</f>
        <v>247</v>
      </c>
      <c r="F224" s="299">
        <f t="shared" si="22"/>
        <v>384</v>
      </c>
      <c r="G224" s="299">
        <f t="shared" si="22"/>
        <v>574</v>
      </c>
      <c r="H224" s="299">
        <f t="shared" si="22"/>
        <v>578</v>
      </c>
      <c r="I224" s="299">
        <f t="shared" si="22"/>
        <v>90</v>
      </c>
      <c r="J224" s="299">
        <f>SUM(J176:J223)</f>
        <v>1892</v>
      </c>
      <c r="K224" s="299">
        <f t="shared" si="22"/>
        <v>26</v>
      </c>
      <c r="L224" s="299">
        <f t="shared" si="22"/>
        <v>569</v>
      </c>
      <c r="M224" s="299">
        <f t="shared" si="22"/>
        <v>960</v>
      </c>
      <c r="N224" s="299">
        <f t="shared" si="22"/>
        <v>1442</v>
      </c>
      <c r="O224" s="299">
        <f t="shared" si="22"/>
        <v>1429</v>
      </c>
      <c r="P224" s="299">
        <f>SUM(P176:P223)</f>
        <v>311</v>
      </c>
      <c r="Q224" s="299">
        <f t="shared" si="22"/>
        <v>4737</v>
      </c>
      <c r="R224" s="299">
        <f t="shared" si="21"/>
        <v>45</v>
      </c>
      <c r="S224" s="299">
        <f t="shared" si="21"/>
        <v>816</v>
      </c>
      <c r="T224" s="299">
        <f t="shared" si="21"/>
        <v>1344</v>
      </c>
      <c r="U224" s="299">
        <f t="shared" si="21"/>
        <v>2016</v>
      </c>
      <c r="V224" s="299">
        <f t="shared" si="21"/>
        <v>2007</v>
      </c>
      <c r="W224" s="299">
        <f t="shared" si="21"/>
        <v>401</v>
      </c>
      <c r="X224" s="300">
        <f t="shared" si="21"/>
        <v>6629</v>
      </c>
    </row>
    <row r="225" spans="2:24" s="301" customFormat="1">
      <c r="B225" s="367"/>
      <c r="C225" s="298" t="s">
        <v>58</v>
      </c>
      <c r="D225" s="299">
        <v>0</v>
      </c>
      <c r="E225" s="299">
        <v>12</v>
      </c>
      <c r="F225" s="299">
        <v>24</v>
      </c>
      <c r="G225" s="299">
        <v>42</v>
      </c>
      <c r="H225" s="299">
        <v>117</v>
      </c>
      <c r="I225" s="299">
        <v>15</v>
      </c>
      <c r="J225" s="299">
        <f>SUM(D225:I225)</f>
        <v>210</v>
      </c>
      <c r="K225" s="299">
        <v>0</v>
      </c>
      <c r="L225" s="299">
        <v>15</v>
      </c>
      <c r="M225" s="299">
        <v>40</v>
      </c>
      <c r="N225" s="299">
        <v>89</v>
      </c>
      <c r="O225" s="299">
        <v>114</v>
      </c>
      <c r="P225" s="299">
        <v>21</v>
      </c>
      <c r="Q225" s="299">
        <f>SUM(K225:P225)</f>
        <v>279</v>
      </c>
      <c r="R225" s="299">
        <f t="shared" si="21"/>
        <v>0</v>
      </c>
      <c r="S225" s="299">
        <f t="shared" si="21"/>
        <v>27</v>
      </c>
      <c r="T225" s="299">
        <f t="shared" si="21"/>
        <v>64</v>
      </c>
      <c r="U225" s="299">
        <f t="shared" si="21"/>
        <v>131</v>
      </c>
      <c r="V225" s="299">
        <f t="shared" si="21"/>
        <v>231</v>
      </c>
      <c r="W225" s="299">
        <f t="shared" si="21"/>
        <v>36</v>
      </c>
      <c r="X225" s="300">
        <f t="shared" si="21"/>
        <v>489</v>
      </c>
    </row>
    <row r="226" spans="2:24" s="301" customFormat="1" ht="13.5" thickBot="1">
      <c r="B226" s="368"/>
      <c r="C226" s="302" t="s">
        <v>309</v>
      </c>
      <c r="D226" s="303">
        <f>SUM(D224:D225)</f>
        <v>19</v>
      </c>
      <c r="E226" s="303">
        <f t="shared" ref="E226:Q226" si="23">SUM(E224:E225)</f>
        <v>259</v>
      </c>
      <c r="F226" s="303">
        <f t="shared" si="23"/>
        <v>408</v>
      </c>
      <c r="G226" s="303">
        <f t="shared" si="23"/>
        <v>616</v>
      </c>
      <c r="H226" s="303">
        <f t="shared" si="23"/>
        <v>695</v>
      </c>
      <c r="I226" s="303">
        <f t="shared" si="23"/>
        <v>105</v>
      </c>
      <c r="J226" s="303">
        <f t="shared" si="23"/>
        <v>2102</v>
      </c>
      <c r="K226" s="303">
        <f t="shared" si="23"/>
        <v>26</v>
      </c>
      <c r="L226" s="303">
        <f t="shared" si="23"/>
        <v>584</v>
      </c>
      <c r="M226" s="303">
        <f t="shared" si="23"/>
        <v>1000</v>
      </c>
      <c r="N226" s="303">
        <f t="shared" si="23"/>
        <v>1531</v>
      </c>
      <c r="O226" s="303">
        <f t="shared" si="23"/>
        <v>1543</v>
      </c>
      <c r="P226" s="303">
        <f t="shared" si="23"/>
        <v>332</v>
      </c>
      <c r="Q226" s="303">
        <f t="shared" si="23"/>
        <v>5016</v>
      </c>
      <c r="R226" s="303">
        <f t="shared" si="21"/>
        <v>45</v>
      </c>
      <c r="S226" s="303">
        <f t="shared" si="21"/>
        <v>843</v>
      </c>
      <c r="T226" s="303">
        <f t="shared" si="21"/>
        <v>1408</v>
      </c>
      <c r="U226" s="303">
        <f t="shared" si="21"/>
        <v>2147</v>
      </c>
      <c r="V226" s="303">
        <f t="shared" si="21"/>
        <v>2238</v>
      </c>
      <c r="W226" s="303">
        <f t="shared" si="21"/>
        <v>437</v>
      </c>
      <c r="X226" s="304">
        <f t="shared" si="21"/>
        <v>7118</v>
      </c>
    </row>
    <row r="227" spans="2:24">
      <c r="C227" s="305"/>
      <c r="D227" s="307"/>
      <c r="E227" s="307"/>
      <c r="F227" s="307"/>
      <c r="G227" s="307"/>
      <c r="H227" s="307"/>
      <c r="I227" s="307"/>
      <c r="J227" s="307"/>
      <c r="K227" s="307"/>
      <c r="L227" s="307"/>
      <c r="M227" s="307"/>
      <c r="N227" s="307"/>
      <c r="O227" s="307"/>
      <c r="P227" s="307"/>
      <c r="Q227" s="307"/>
      <c r="R227" s="307"/>
      <c r="S227" s="307"/>
      <c r="T227" s="307"/>
      <c r="U227" s="307"/>
      <c r="V227" s="307"/>
      <c r="W227" s="307"/>
      <c r="X227" s="307"/>
    </row>
    <row r="228" spans="2:24">
      <c r="C228" s="305"/>
      <c r="D228" s="305"/>
      <c r="E228" s="305"/>
      <c r="F228" s="305"/>
      <c r="G228" s="305"/>
      <c r="H228" s="305"/>
      <c r="I228" s="305"/>
      <c r="J228" s="305"/>
      <c r="K228" s="305"/>
      <c r="L228" s="305"/>
      <c r="M228" s="305"/>
      <c r="N228" s="305"/>
      <c r="O228" s="305"/>
      <c r="P228" s="305"/>
      <c r="Q228" s="305"/>
      <c r="R228" s="305"/>
      <c r="S228" s="305"/>
      <c r="T228" s="305"/>
      <c r="U228" s="305"/>
      <c r="V228" s="305"/>
      <c r="W228" s="305"/>
      <c r="X228" s="305"/>
    </row>
    <row r="229" spans="2:24">
      <c r="C229" s="305"/>
      <c r="D229" s="305"/>
      <c r="E229" s="305"/>
      <c r="F229" s="305"/>
      <c r="G229" s="305"/>
      <c r="H229" s="305"/>
      <c r="I229" s="305"/>
      <c r="J229" s="305"/>
      <c r="K229" s="305"/>
      <c r="L229" s="305"/>
      <c r="M229" s="305"/>
      <c r="N229" s="305"/>
      <c r="O229" s="305"/>
      <c r="P229" s="305"/>
      <c r="Q229" s="305"/>
      <c r="R229" s="305"/>
      <c r="S229" s="305"/>
      <c r="T229" s="305"/>
      <c r="U229" s="305"/>
      <c r="V229" s="305"/>
      <c r="W229" s="305"/>
      <c r="X229" s="305"/>
    </row>
    <row r="230" spans="2:24">
      <c r="C230" s="360" t="s">
        <v>51</v>
      </c>
      <c r="D230" s="360"/>
      <c r="E230" s="360"/>
      <c r="F230" s="360"/>
      <c r="G230" s="360"/>
      <c r="H230" s="360"/>
      <c r="I230" s="360"/>
      <c r="J230" s="360"/>
      <c r="K230" s="360"/>
      <c r="L230" s="360"/>
      <c r="M230" s="360"/>
      <c r="N230" s="360"/>
      <c r="O230" s="360"/>
      <c r="P230" s="360"/>
      <c r="Q230" s="360"/>
      <c r="R230" s="360"/>
      <c r="S230" s="360"/>
      <c r="T230" s="360"/>
      <c r="U230" s="360"/>
      <c r="V230" s="360"/>
      <c r="W230" s="360"/>
      <c r="X230" s="305"/>
    </row>
    <row r="231" spans="2:24" ht="13.5" thickBot="1">
      <c r="C231" s="360" t="s">
        <v>56</v>
      </c>
      <c r="D231" s="360"/>
      <c r="E231" s="360"/>
      <c r="F231" s="360"/>
      <c r="G231" s="360"/>
      <c r="H231" s="360"/>
      <c r="I231" s="360"/>
      <c r="J231" s="360"/>
      <c r="K231" s="360"/>
      <c r="L231" s="360"/>
      <c r="M231" s="360"/>
      <c r="N231" s="360"/>
      <c r="O231" s="360"/>
      <c r="P231" s="360"/>
      <c r="Q231" s="360"/>
      <c r="R231" s="360"/>
      <c r="S231" s="360"/>
      <c r="T231" s="360"/>
      <c r="U231" s="360"/>
      <c r="V231" s="360"/>
      <c r="W231" s="360"/>
      <c r="X231" s="282"/>
    </row>
    <row r="232" spans="2:24">
      <c r="B232" s="354" t="s">
        <v>21</v>
      </c>
      <c r="C232" s="356" t="s">
        <v>559</v>
      </c>
      <c r="D232" s="356" t="s">
        <v>560</v>
      </c>
      <c r="E232" s="356"/>
      <c r="F232" s="356"/>
      <c r="G232" s="356"/>
      <c r="H232" s="356"/>
      <c r="I232" s="356"/>
      <c r="J232" s="356"/>
      <c r="K232" s="358" t="s">
        <v>561</v>
      </c>
      <c r="L232" s="358"/>
      <c r="M232" s="358"/>
      <c r="N232" s="358"/>
      <c r="O232" s="358"/>
      <c r="P232" s="358"/>
      <c r="Q232" s="358"/>
      <c r="R232" s="358" t="s">
        <v>562</v>
      </c>
      <c r="S232" s="358"/>
      <c r="T232" s="358"/>
      <c r="U232" s="358"/>
      <c r="V232" s="358"/>
      <c r="W232" s="358"/>
      <c r="X232" s="361"/>
    </row>
    <row r="233" spans="2:24">
      <c r="B233" s="355"/>
      <c r="C233" s="357"/>
      <c r="D233" s="357"/>
      <c r="E233" s="357"/>
      <c r="F233" s="357"/>
      <c r="G233" s="357"/>
      <c r="H233" s="357"/>
      <c r="I233" s="357"/>
      <c r="J233" s="357"/>
      <c r="K233" s="359"/>
      <c r="L233" s="359"/>
      <c r="M233" s="359"/>
      <c r="N233" s="359"/>
      <c r="O233" s="359"/>
      <c r="P233" s="359"/>
      <c r="Q233" s="359"/>
      <c r="R233" s="359"/>
      <c r="S233" s="359"/>
      <c r="T233" s="359"/>
      <c r="U233" s="359"/>
      <c r="V233" s="359"/>
      <c r="W233" s="359"/>
      <c r="X233" s="362"/>
    </row>
    <row r="234" spans="2:24">
      <c r="B234" s="355"/>
      <c r="C234" s="357"/>
      <c r="D234" s="352" t="s">
        <v>249</v>
      </c>
      <c r="E234" s="352" t="s">
        <v>250</v>
      </c>
      <c r="F234" s="352" t="s">
        <v>251</v>
      </c>
      <c r="G234" s="352" t="s">
        <v>252</v>
      </c>
      <c r="H234" s="352" t="s">
        <v>253</v>
      </c>
      <c r="I234" s="352" t="s">
        <v>254</v>
      </c>
      <c r="J234" s="352" t="s">
        <v>255</v>
      </c>
      <c r="K234" s="352" t="s">
        <v>249</v>
      </c>
      <c r="L234" s="352" t="s">
        <v>256</v>
      </c>
      <c r="M234" s="352" t="s">
        <v>251</v>
      </c>
      <c r="N234" s="352" t="s">
        <v>252</v>
      </c>
      <c r="O234" s="352" t="s">
        <v>257</v>
      </c>
      <c r="P234" s="352" t="s">
        <v>254</v>
      </c>
      <c r="Q234" s="352" t="s">
        <v>255</v>
      </c>
      <c r="R234" s="352" t="s">
        <v>249</v>
      </c>
      <c r="S234" s="352" t="s">
        <v>256</v>
      </c>
      <c r="T234" s="352" t="s">
        <v>258</v>
      </c>
      <c r="U234" s="352" t="s">
        <v>252</v>
      </c>
      <c r="V234" s="352" t="s">
        <v>259</v>
      </c>
      <c r="W234" s="352" t="s">
        <v>254</v>
      </c>
      <c r="X234" s="353" t="s">
        <v>260</v>
      </c>
    </row>
    <row r="235" spans="2:24">
      <c r="B235" s="355"/>
      <c r="C235" s="357"/>
      <c r="D235" s="352"/>
      <c r="E235" s="352"/>
      <c r="F235" s="352"/>
      <c r="G235" s="352"/>
      <c r="H235" s="352"/>
      <c r="I235" s="352"/>
      <c r="J235" s="352"/>
      <c r="K235" s="352"/>
      <c r="L235" s="352"/>
      <c r="M235" s="352"/>
      <c r="N235" s="352"/>
      <c r="O235" s="352"/>
      <c r="P235" s="352"/>
      <c r="Q235" s="352"/>
      <c r="R235" s="352"/>
      <c r="S235" s="352"/>
      <c r="T235" s="352"/>
      <c r="U235" s="352"/>
      <c r="V235" s="352"/>
      <c r="W235" s="352"/>
      <c r="X235" s="353"/>
    </row>
    <row r="236" spans="2:24">
      <c r="B236" s="355"/>
      <c r="C236" s="357"/>
      <c r="D236" s="352"/>
      <c r="E236" s="352"/>
      <c r="F236" s="352"/>
      <c r="G236" s="352"/>
      <c r="H236" s="352"/>
      <c r="I236" s="352"/>
      <c r="J236" s="352"/>
      <c r="K236" s="352"/>
      <c r="L236" s="352"/>
      <c r="M236" s="352"/>
      <c r="N236" s="352"/>
      <c r="O236" s="352"/>
      <c r="P236" s="352"/>
      <c r="Q236" s="352"/>
      <c r="R236" s="352"/>
      <c r="S236" s="352"/>
      <c r="T236" s="352"/>
      <c r="U236" s="352"/>
      <c r="V236" s="352"/>
      <c r="W236" s="352"/>
      <c r="X236" s="353"/>
    </row>
    <row r="237" spans="2:24">
      <c r="B237" s="355"/>
      <c r="C237" s="357"/>
      <c r="D237" s="352"/>
      <c r="E237" s="352"/>
      <c r="F237" s="352"/>
      <c r="G237" s="352"/>
      <c r="H237" s="352"/>
      <c r="I237" s="352"/>
      <c r="J237" s="352"/>
      <c r="K237" s="352"/>
      <c r="L237" s="352"/>
      <c r="M237" s="352"/>
      <c r="N237" s="352"/>
      <c r="O237" s="352"/>
      <c r="P237" s="352"/>
      <c r="Q237" s="352"/>
      <c r="R237" s="352"/>
      <c r="S237" s="352"/>
      <c r="T237" s="352"/>
      <c r="U237" s="352"/>
      <c r="V237" s="352"/>
      <c r="W237" s="352"/>
      <c r="X237" s="353"/>
    </row>
    <row r="238" spans="2:24">
      <c r="B238" s="355"/>
      <c r="C238" s="357"/>
      <c r="D238" s="352"/>
      <c r="E238" s="352"/>
      <c r="F238" s="352"/>
      <c r="G238" s="352"/>
      <c r="H238" s="352"/>
      <c r="I238" s="352"/>
      <c r="J238" s="352"/>
      <c r="K238" s="352"/>
      <c r="L238" s="352"/>
      <c r="M238" s="352"/>
      <c r="N238" s="352"/>
      <c r="O238" s="352"/>
      <c r="P238" s="352"/>
      <c r="Q238" s="352"/>
      <c r="R238" s="352"/>
      <c r="S238" s="352"/>
      <c r="T238" s="352"/>
      <c r="U238" s="352"/>
      <c r="V238" s="352"/>
      <c r="W238" s="352"/>
      <c r="X238" s="353"/>
    </row>
    <row r="239" spans="2:24">
      <c r="B239" s="284" t="s">
        <v>262</v>
      </c>
      <c r="C239" s="285" t="s">
        <v>262</v>
      </c>
      <c r="D239" s="286">
        <v>1</v>
      </c>
      <c r="E239" s="286">
        <v>6</v>
      </c>
      <c r="F239" s="286">
        <v>6</v>
      </c>
      <c r="G239" s="286">
        <v>15</v>
      </c>
      <c r="H239" s="286">
        <v>171</v>
      </c>
      <c r="I239" s="286">
        <v>74</v>
      </c>
      <c r="J239" s="286">
        <f t="shared" ref="J239:J286" si="24">SUM(D239:I239)</f>
        <v>273</v>
      </c>
      <c r="K239" s="286">
        <v>0</v>
      </c>
      <c r="L239" s="286">
        <v>9</v>
      </c>
      <c r="M239" s="286">
        <v>9</v>
      </c>
      <c r="N239" s="286">
        <v>11</v>
      </c>
      <c r="O239" s="286">
        <v>102</v>
      </c>
      <c r="P239" s="286">
        <v>228</v>
      </c>
      <c r="Q239" s="286">
        <f t="shared" ref="Q239:Q286" si="25">SUM(K239:P239)</f>
        <v>359</v>
      </c>
      <c r="R239" s="286">
        <f t="shared" ref="R239:X275" si="26">D239+K239</f>
        <v>1</v>
      </c>
      <c r="S239" s="286">
        <f t="shared" si="26"/>
        <v>15</v>
      </c>
      <c r="T239" s="286">
        <f t="shared" si="26"/>
        <v>15</v>
      </c>
      <c r="U239" s="286">
        <f t="shared" si="26"/>
        <v>26</v>
      </c>
      <c r="V239" s="286">
        <f t="shared" si="26"/>
        <v>273</v>
      </c>
      <c r="W239" s="286">
        <f t="shared" si="26"/>
        <v>302</v>
      </c>
      <c r="X239" s="287">
        <f t="shared" si="26"/>
        <v>632</v>
      </c>
    </row>
    <row r="240" spans="2:24">
      <c r="B240" s="284" t="s">
        <v>544</v>
      </c>
      <c r="C240" s="285" t="s">
        <v>276</v>
      </c>
      <c r="D240" s="286">
        <v>0</v>
      </c>
      <c r="E240" s="286">
        <v>3</v>
      </c>
      <c r="F240" s="286">
        <v>2</v>
      </c>
      <c r="G240" s="286">
        <v>4</v>
      </c>
      <c r="H240" s="286">
        <v>58</v>
      </c>
      <c r="I240" s="286">
        <v>27</v>
      </c>
      <c r="J240" s="286">
        <f t="shared" si="24"/>
        <v>94</v>
      </c>
      <c r="K240" s="286">
        <v>0</v>
      </c>
      <c r="L240" s="286">
        <v>3</v>
      </c>
      <c r="M240" s="286">
        <v>1</v>
      </c>
      <c r="N240" s="286">
        <v>1</v>
      </c>
      <c r="O240" s="286">
        <v>26</v>
      </c>
      <c r="P240" s="286">
        <v>55</v>
      </c>
      <c r="Q240" s="286">
        <f t="shared" si="25"/>
        <v>86</v>
      </c>
      <c r="R240" s="286">
        <f t="shared" si="26"/>
        <v>0</v>
      </c>
      <c r="S240" s="286">
        <f t="shared" si="26"/>
        <v>6</v>
      </c>
      <c r="T240" s="286">
        <f t="shared" si="26"/>
        <v>3</v>
      </c>
      <c r="U240" s="286">
        <f t="shared" si="26"/>
        <v>5</v>
      </c>
      <c r="V240" s="286">
        <f t="shared" si="26"/>
        <v>84</v>
      </c>
      <c r="W240" s="286">
        <f t="shared" si="26"/>
        <v>82</v>
      </c>
      <c r="X240" s="287">
        <f t="shared" si="26"/>
        <v>180</v>
      </c>
    </row>
    <row r="241" spans="2:24">
      <c r="B241" s="284" t="s">
        <v>544</v>
      </c>
      <c r="C241" s="285" t="s">
        <v>285</v>
      </c>
      <c r="D241" s="286">
        <v>0</v>
      </c>
      <c r="E241" s="286">
        <v>0</v>
      </c>
      <c r="F241" s="286">
        <v>0</v>
      </c>
      <c r="G241" s="286">
        <v>0</v>
      </c>
      <c r="H241" s="286">
        <v>0</v>
      </c>
      <c r="I241" s="286">
        <v>0</v>
      </c>
      <c r="J241" s="286">
        <f t="shared" si="24"/>
        <v>0</v>
      </c>
      <c r="K241" s="286">
        <v>0</v>
      </c>
      <c r="L241" s="286">
        <v>0</v>
      </c>
      <c r="M241" s="286">
        <v>0</v>
      </c>
      <c r="N241" s="286">
        <v>0</v>
      </c>
      <c r="O241" s="286">
        <v>0</v>
      </c>
      <c r="P241" s="286">
        <v>0</v>
      </c>
      <c r="Q241" s="286">
        <f t="shared" si="25"/>
        <v>0</v>
      </c>
      <c r="R241" s="286">
        <f t="shared" si="26"/>
        <v>0</v>
      </c>
      <c r="S241" s="286">
        <f t="shared" si="26"/>
        <v>0</v>
      </c>
      <c r="T241" s="286">
        <f t="shared" si="26"/>
        <v>0</v>
      </c>
      <c r="U241" s="286">
        <f t="shared" si="26"/>
        <v>0</v>
      </c>
      <c r="V241" s="286">
        <f t="shared" si="26"/>
        <v>0</v>
      </c>
      <c r="W241" s="286">
        <f t="shared" si="26"/>
        <v>0</v>
      </c>
      <c r="X241" s="287">
        <f t="shared" si="26"/>
        <v>0</v>
      </c>
    </row>
    <row r="242" spans="2:24">
      <c r="B242" s="284" t="s">
        <v>544</v>
      </c>
      <c r="C242" s="285" t="s">
        <v>299</v>
      </c>
      <c r="D242" s="286">
        <v>2</v>
      </c>
      <c r="E242" s="286">
        <v>5</v>
      </c>
      <c r="F242" s="286">
        <v>7</v>
      </c>
      <c r="G242" s="286">
        <v>30</v>
      </c>
      <c r="H242" s="286">
        <v>111</v>
      </c>
      <c r="I242" s="286">
        <v>115</v>
      </c>
      <c r="J242" s="286">
        <f t="shared" si="24"/>
        <v>270</v>
      </c>
      <c r="K242" s="286">
        <v>0</v>
      </c>
      <c r="L242" s="286">
        <v>3</v>
      </c>
      <c r="M242" s="286">
        <v>8</v>
      </c>
      <c r="N242" s="286">
        <v>24</v>
      </c>
      <c r="O242" s="286">
        <v>81</v>
      </c>
      <c r="P242" s="286">
        <v>241</v>
      </c>
      <c r="Q242" s="286">
        <f t="shared" si="25"/>
        <v>357</v>
      </c>
      <c r="R242" s="286">
        <f t="shared" si="26"/>
        <v>2</v>
      </c>
      <c r="S242" s="286">
        <f t="shared" si="26"/>
        <v>8</v>
      </c>
      <c r="T242" s="286">
        <f t="shared" si="26"/>
        <v>15</v>
      </c>
      <c r="U242" s="286">
        <f t="shared" si="26"/>
        <v>54</v>
      </c>
      <c r="V242" s="286">
        <f t="shared" si="26"/>
        <v>192</v>
      </c>
      <c r="W242" s="286">
        <f t="shared" si="26"/>
        <v>356</v>
      </c>
      <c r="X242" s="287">
        <f t="shared" si="26"/>
        <v>627</v>
      </c>
    </row>
    <row r="243" spans="2:24" ht="24">
      <c r="B243" s="284" t="s">
        <v>545</v>
      </c>
      <c r="C243" s="285" t="s">
        <v>282</v>
      </c>
      <c r="D243" s="286">
        <v>0</v>
      </c>
      <c r="E243" s="286">
        <v>10</v>
      </c>
      <c r="F243" s="286">
        <v>2</v>
      </c>
      <c r="G243" s="286">
        <v>18</v>
      </c>
      <c r="H243" s="286">
        <v>64</v>
      </c>
      <c r="I243" s="286">
        <v>21</v>
      </c>
      <c r="J243" s="286">
        <f t="shared" si="24"/>
        <v>115</v>
      </c>
      <c r="K243" s="286">
        <v>1</v>
      </c>
      <c r="L243" s="286">
        <v>9</v>
      </c>
      <c r="M243" s="286">
        <v>7</v>
      </c>
      <c r="N243" s="286">
        <v>19</v>
      </c>
      <c r="O243" s="286">
        <v>71</v>
      </c>
      <c r="P243" s="286">
        <v>73</v>
      </c>
      <c r="Q243" s="286">
        <f t="shared" si="25"/>
        <v>180</v>
      </c>
      <c r="R243" s="286">
        <f t="shared" si="26"/>
        <v>1</v>
      </c>
      <c r="S243" s="286">
        <f t="shared" si="26"/>
        <v>19</v>
      </c>
      <c r="T243" s="286">
        <f t="shared" si="26"/>
        <v>9</v>
      </c>
      <c r="U243" s="286">
        <f t="shared" si="26"/>
        <v>37</v>
      </c>
      <c r="V243" s="286">
        <f t="shared" si="26"/>
        <v>135</v>
      </c>
      <c r="W243" s="286">
        <f t="shared" si="26"/>
        <v>94</v>
      </c>
      <c r="X243" s="287">
        <f t="shared" si="26"/>
        <v>295</v>
      </c>
    </row>
    <row r="244" spans="2:24">
      <c r="B244" s="284" t="s">
        <v>263</v>
      </c>
      <c r="C244" s="285" t="s">
        <v>263</v>
      </c>
      <c r="D244" s="286">
        <v>0</v>
      </c>
      <c r="E244" s="286">
        <v>2</v>
      </c>
      <c r="F244" s="286">
        <v>2</v>
      </c>
      <c r="G244" s="286">
        <v>7</v>
      </c>
      <c r="H244" s="286">
        <v>35</v>
      </c>
      <c r="I244" s="286">
        <v>16</v>
      </c>
      <c r="J244" s="286">
        <f t="shared" si="24"/>
        <v>62</v>
      </c>
      <c r="K244" s="286">
        <v>0</v>
      </c>
      <c r="L244" s="286">
        <v>1</v>
      </c>
      <c r="M244" s="286">
        <v>4</v>
      </c>
      <c r="N244" s="286">
        <v>8</v>
      </c>
      <c r="O244" s="286">
        <v>23</v>
      </c>
      <c r="P244" s="286">
        <v>11</v>
      </c>
      <c r="Q244" s="286">
        <f t="shared" si="25"/>
        <v>47</v>
      </c>
      <c r="R244" s="286">
        <f t="shared" si="26"/>
        <v>0</v>
      </c>
      <c r="S244" s="286">
        <f t="shared" si="26"/>
        <v>3</v>
      </c>
      <c r="T244" s="286">
        <f t="shared" si="26"/>
        <v>6</v>
      </c>
      <c r="U244" s="286">
        <f t="shared" si="26"/>
        <v>15</v>
      </c>
      <c r="V244" s="286">
        <f t="shared" si="26"/>
        <v>58</v>
      </c>
      <c r="W244" s="286">
        <f t="shared" si="26"/>
        <v>27</v>
      </c>
      <c r="X244" s="287">
        <f t="shared" si="26"/>
        <v>109</v>
      </c>
    </row>
    <row r="245" spans="2:24">
      <c r="B245" s="284" t="s">
        <v>546</v>
      </c>
      <c r="C245" s="285" t="s">
        <v>303</v>
      </c>
      <c r="D245" s="286">
        <v>0</v>
      </c>
      <c r="E245" s="286">
        <v>1</v>
      </c>
      <c r="F245" s="286">
        <v>3</v>
      </c>
      <c r="G245" s="286">
        <v>21</v>
      </c>
      <c r="H245" s="286">
        <v>112</v>
      </c>
      <c r="I245" s="286">
        <v>14</v>
      </c>
      <c r="J245" s="286">
        <f t="shared" si="24"/>
        <v>151</v>
      </c>
      <c r="K245" s="286">
        <v>0</v>
      </c>
      <c r="L245" s="286">
        <v>3</v>
      </c>
      <c r="M245" s="286">
        <v>2</v>
      </c>
      <c r="N245" s="286">
        <v>9</v>
      </c>
      <c r="O245" s="286">
        <v>84</v>
      </c>
      <c r="P245" s="286">
        <v>31</v>
      </c>
      <c r="Q245" s="286">
        <f t="shared" si="25"/>
        <v>129</v>
      </c>
      <c r="R245" s="286">
        <f t="shared" si="26"/>
        <v>0</v>
      </c>
      <c r="S245" s="286">
        <f t="shared" si="26"/>
        <v>4</v>
      </c>
      <c r="T245" s="286">
        <f t="shared" si="26"/>
        <v>5</v>
      </c>
      <c r="U245" s="286">
        <f t="shared" si="26"/>
        <v>30</v>
      </c>
      <c r="V245" s="286">
        <f t="shared" si="26"/>
        <v>196</v>
      </c>
      <c r="W245" s="286">
        <f t="shared" si="26"/>
        <v>45</v>
      </c>
      <c r="X245" s="287">
        <f t="shared" si="26"/>
        <v>280</v>
      </c>
    </row>
    <row r="246" spans="2:24">
      <c r="B246" s="284" t="s">
        <v>274</v>
      </c>
      <c r="C246" s="285" t="s">
        <v>267</v>
      </c>
      <c r="D246" s="286">
        <v>0</v>
      </c>
      <c r="E246" s="286">
        <v>12</v>
      </c>
      <c r="F246" s="286">
        <v>20</v>
      </c>
      <c r="G246" s="286">
        <v>46</v>
      </c>
      <c r="H246" s="286">
        <v>153</v>
      </c>
      <c r="I246" s="286">
        <v>62</v>
      </c>
      <c r="J246" s="286">
        <f t="shared" si="24"/>
        <v>293</v>
      </c>
      <c r="K246" s="286">
        <v>0</v>
      </c>
      <c r="L246" s="286">
        <v>5</v>
      </c>
      <c r="M246" s="286">
        <v>8</v>
      </c>
      <c r="N246" s="286">
        <v>26</v>
      </c>
      <c r="O246" s="286">
        <v>86</v>
      </c>
      <c r="P246" s="286">
        <v>80</v>
      </c>
      <c r="Q246" s="286">
        <f t="shared" si="25"/>
        <v>205</v>
      </c>
      <c r="R246" s="286">
        <f t="shared" si="26"/>
        <v>0</v>
      </c>
      <c r="S246" s="286">
        <f t="shared" si="26"/>
        <v>17</v>
      </c>
      <c r="T246" s="286">
        <f t="shared" si="26"/>
        <v>28</v>
      </c>
      <c r="U246" s="286">
        <f t="shared" si="26"/>
        <v>72</v>
      </c>
      <c r="V246" s="286">
        <f t="shared" si="26"/>
        <v>239</v>
      </c>
      <c r="W246" s="286">
        <f t="shared" si="26"/>
        <v>142</v>
      </c>
      <c r="X246" s="287">
        <f t="shared" si="26"/>
        <v>498</v>
      </c>
    </row>
    <row r="247" spans="2:24">
      <c r="B247" s="284" t="s">
        <v>274</v>
      </c>
      <c r="C247" s="285" t="s">
        <v>274</v>
      </c>
      <c r="D247" s="286">
        <v>0</v>
      </c>
      <c r="E247" s="286">
        <v>3</v>
      </c>
      <c r="F247" s="286">
        <v>9</v>
      </c>
      <c r="G247" s="286">
        <v>38</v>
      </c>
      <c r="H247" s="286">
        <v>120</v>
      </c>
      <c r="I247" s="286">
        <v>103</v>
      </c>
      <c r="J247" s="286">
        <f t="shared" si="24"/>
        <v>273</v>
      </c>
      <c r="K247" s="286">
        <v>1</v>
      </c>
      <c r="L247" s="286">
        <v>3</v>
      </c>
      <c r="M247" s="286">
        <v>6</v>
      </c>
      <c r="N247" s="286">
        <v>14</v>
      </c>
      <c r="O247" s="286">
        <v>73</v>
      </c>
      <c r="P247" s="286">
        <v>281</v>
      </c>
      <c r="Q247" s="286">
        <f t="shared" si="25"/>
        <v>378</v>
      </c>
      <c r="R247" s="286">
        <f t="shared" si="26"/>
        <v>1</v>
      </c>
      <c r="S247" s="286">
        <f t="shared" si="26"/>
        <v>6</v>
      </c>
      <c r="T247" s="286">
        <f t="shared" si="26"/>
        <v>15</v>
      </c>
      <c r="U247" s="286">
        <f t="shared" si="26"/>
        <v>52</v>
      </c>
      <c r="V247" s="286">
        <f t="shared" si="26"/>
        <v>193</v>
      </c>
      <c r="W247" s="286">
        <f t="shared" si="26"/>
        <v>384</v>
      </c>
      <c r="X247" s="287">
        <f t="shared" si="26"/>
        <v>651</v>
      </c>
    </row>
    <row r="248" spans="2:24">
      <c r="B248" s="284" t="s">
        <v>547</v>
      </c>
      <c r="C248" s="285" t="s">
        <v>295</v>
      </c>
      <c r="D248" s="286">
        <v>0</v>
      </c>
      <c r="E248" s="286">
        <v>7</v>
      </c>
      <c r="F248" s="286">
        <v>8</v>
      </c>
      <c r="G248" s="286">
        <v>12</v>
      </c>
      <c r="H248" s="286">
        <v>265</v>
      </c>
      <c r="I248" s="286">
        <v>53</v>
      </c>
      <c r="J248" s="286">
        <f t="shared" si="24"/>
        <v>345</v>
      </c>
      <c r="K248" s="286">
        <v>0</v>
      </c>
      <c r="L248" s="286">
        <v>1</v>
      </c>
      <c r="M248" s="286">
        <v>3</v>
      </c>
      <c r="N248" s="286">
        <v>15</v>
      </c>
      <c r="O248" s="286">
        <v>92</v>
      </c>
      <c r="P248" s="286">
        <v>85</v>
      </c>
      <c r="Q248" s="286">
        <f t="shared" si="25"/>
        <v>196</v>
      </c>
      <c r="R248" s="286">
        <f t="shared" si="26"/>
        <v>0</v>
      </c>
      <c r="S248" s="286">
        <f t="shared" si="26"/>
        <v>8</v>
      </c>
      <c r="T248" s="286">
        <f t="shared" si="26"/>
        <v>11</v>
      </c>
      <c r="U248" s="286">
        <f t="shared" si="26"/>
        <v>27</v>
      </c>
      <c r="V248" s="286">
        <f t="shared" si="26"/>
        <v>357</v>
      </c>
      <c r="W248" s="286">
        <f t="shared" si="26"/>
        <v>138</v>
      </c>
      <c r="X248" s="287">
        <f t="shared" si="26"/>
        <v>541</v>
      </c>
    </row>
    <row r="249" spans="2:24">
      <c r="B249" s="284" t="s">
        <v>547</v>
      </c>
      <c r="C249" s="285" t="s">
        <v>302</v>
      </c>
      <c r="D249" s="286">
        <v>0</v>
      </c>
      <c r="E249" s="286">
        <v>6</v>
      </c>
      <c r="F249" s="286">
        <v>7</v>
      </c>
      <c r="G249" s="286">
        <v>24</v>
      </c>
      <c r="H249" s="286">
        <v>252</v>
      </c>
      <c r="I249" s="286">
        <v>97</v>
      </c>
      <c r="J249" s="286">
        <f t="shared" si="24"/>
        <v>386</v>
      </c>
      <c r="K249" s="286">
        <v>1</v>
      </c>
      <c r="L249" s="286">
        <v>1</v>
      </c>
      <c r="M249" s="286">
        <v>4</v>
      </c>
      <c r="N249" s="286">
        <v>15</v>
      </c>
      <c r="O249" s="286">
        <v>131</v>
      </c>
      <c r="P249" s="286">
        <v>284</v>
      </c>
      <c r="Q249" s="286">
        <f t="shared" si="25"/>
        <v>436</v>
      </c>
      <c r="R249" s="286">
        <f t="shared" si="26"/>
        <v>1</v>
      </c>
      <c r="S249" s="286">
        <f t="shared" si="26"/>
        <v>7</v>
      </c>
      <c r="T249" s="286">
        <f t="shared" si="26"/>
        <v>11</v>
      </c>
      <c r="U249" s="286">
        <f t="shared" si="26"/>
        <v>39</v>
      </c>
      <c r="V249" s="286">
        <f t="shared" si="26"/>
        <v>383</v>
      </c>
      <c r="W249" s="286">
        <f t="shared" si="26"/>
        <v>381</v>
      </c>
      <c r="X249" s="287">
        <f t="shared" si="26"/>
        <v>822</v>
      </c>
    </row>
    <row r="250" spans="2:24">
      <c r="B250" s="284" t="s">
        <v>547</v>
      </c>
      <c r="C250" s="285" t="s">
        <v>307</v>
      </c>
      <c r="D250" s="286">
        <v>0</v>
      </c>
      <c r="E250" s="286">
        <v>0</v>
      </c>
      <c r="F250" s="286">
        <v>0</v>
      </c>
      <c r="G250" s="286">
        <v>0</v>
      </c>
      <c r="H250" s="286">
        <v>0</v>
      </c>
      <c r="I250" s="286">
        <v>1</v>
      </c>
      <c r="J250" s="286">
        <f t="shared" si="24"/>
        <v>1</v>
      </c>
      <c r="K250" s="286">
        <v>0</v>
      </c>
      <c r="L250" s="286">
        <v>0</v>
      </c>
      <c r="M250" s="286">
        <v>0</v>
      </c>
      <c r="N250" s="286">
        <v>0</v>
      </c>
      <c r="O250" s="286">
        <v>0</v>
      </c>
      <c r="P250" s="286">
        <v>1</v>
      </c>
      <c r="Q250" s="286">
        <f t="shared" si="25"/>
        <v>1</v>
      </c>
      <c r="R250" s="286">
        <f t="shared" si="26"/>
        <v>0</v>
      </c>
      <c r="S250" s="286">
        <f t="shared" si="26"/>
        <v>0</v>
      </c>
      <c r="T250" s="286">
        <f t="shared" si="26"/>
        <v>0</v>
      </c>
      <c r="U250" s="286">
        <f t="shared" si="26"/>
        <v>0</v>
      </c>
      <c r="V250" s="286">
        <f t="shared" si="26"/>
        <v>0</v>
      </c>
      <c r="W250" s="286">
        <f t="shared" si="26"/>
        <v>2</v>
      </c>
      <c r="X250" s="287">
        <f t="shared" si="26"/>
        <v>2</v>
      </c>
    </row>
    <row r="251" spans="2:24">
      <c r="B251" s="284" t="s">
        <v>547</v>
      </c>
      <c r="C251" s="285" t="s">
        <v>57</v>
      </c>
      <c r="D251" s="286">
        <v>0</v>
      </c>
      <c r="E251" s="286">
        <v>0</v>
      </c>
      <c r="F251" s="286">
        <v>0</v>
      </c>
      <c r="G251" s="286">
        <v>0</v>
      </c>
      <c r="H251" s="286">
        <v>0</v>
      </c>
      <c r="I251" s="286">
        <v>0</v>
      </c>
      <c r="J251" s="286">
        <f t="shared" si="24"/>
        <v>0</v>
      </c>
      <c r="K251" s="286">
        <v>0</v>
      </c>
      <c r="L251" s="286">
        <v>0</v>
      </c>
      <c r="M251" s="286">
        <v>0</v>
      </c>
      <c r="N251" s="286">
        <v>0</v>
      </c>
      <c r="O251" s="286">
        <v>0</v>
      </c>
      <c r="P251" s="286">
        <v>0</v>
      </c>
      <c r="Q251" s="286">
        <f t="shared" si="25"/>
        <v>0</v>
      </c>
      <c r="R251" s="286">
        <f t="shared" si="26"/>
        <v>0</v>
      </c>
      <c r="S251" s="286">
        <f t="shared" si="26"/>
        <v>0</v>
      </c>
      <c r="T251" s="286">
        <f t="shared" si="26"/>
        <v>0</v>
      </c>
      <c r="U251" s="286">
        <f t="shared" si="26"/>
        <v>0</v>
      </c>
      <c r="V251" s="286">
        <f t="shared" si="26"/>
        <v>0</v>
      </c>
      <c r="W251" s="286">
        <f t="shared" si="26"/>
        <v>0</v>
      </c>
      <c r="X251" s="287">
        <f t="shared" si="26"/>
        <v>0</v>
      </c>
    </row>
    <row r="252" spans="2:24">
      <c r="B252" s="284" t="s">
        <v>270</v>
      </c>
      <c r="C252" s="285" t="s">
        <v>270</v>
      </c>
      <c r="D252" s="286">
        <v>2</v>
      </c>
      <c r="E252" s="286">
        <v>3</v>
      </c>
      <c r="F252" s="286">
        <v>2</v>
      </c>
      <c r="G252" s="286">
        <v>46</v>
      </c>
      <c r="H252" s="286">
        <v>71</v>
      </c>
      <c r="I252" s="286">
        <v>23</v>
      </c>
      <c r="J252" s="286">
        <f t="shared" si="24"/>
        <v>147</v>
      </c>
      <c r="K252" s="286">
        <v>1</v>
      </c>
      <c r="L252" s="286">
        <v>2</v>
      </c>
      <c r="M252" s="286">
        <v>4</v>
      </c>
      <c r="N252" s="286">
        <v>34</v>
      </c>
      <c r="O252" s="286">
        <v>35</v>
      </c>
      <c r="P252" s="286">
        <v>48</v>
      </c>
      <c r="Q252" s="286">
        <f t="shared" si="25"/>
        <v>124</v>
      </c>
      <c r="R252" s="286">
        <f t="shared" si="26"/>
        <v>3</v>
      </c>
      <c r="S252" s="286">
        <f t="shared" si="26"/>
        <v>5</v>
      </c>
      <c r="T252" s="286">
        <f t="shared" si="26"/>
        <v>6</v>
      </c>
      <c r="U252" s="286">
        <f t="shared" si="26"/>
        <v>80</v>
      </c>
      <c r="V252" s="286">
        <f t="shared" si="26"/>
        <v>106</v>
      </c>
      <c r="W252" s="286">
        <f t="shared" si="26"/>
        <v>71</v>
      </c>
      <c r="X252" s="287">
        <f t="shared" si="26"/>
        <v>271</v>
      </c>
    </row>
    <row r="253" spans="2:24">
      <c r="B253" s="284" t="s">
        <v>275</v>
      </c>
      <c r="C253" s="285" t="s">
        <v>275</v>
      </c>
      <c r="D253" s="286">
        <v>12</v>
      </c>
      <c r="E253" s="286">
        <v>2</v>
      </c>
      <c r="F253" s="286">
        <v>1</v>
      </c>
      <c r="G253" s="286">
        <v>27</v>
      </c>
      <c r="H253" s="286">
        <v>92</v>
      </c>
      <c r="I253" s="286">
        <v>23</v>
      </c>
      <c r="J253" s="286">
        <f t="shared" si="24"/>
        <v>157</v>
      </c>
      <c r="K253" s="286">
        <v>12</v>
      </c>
      <c r="L253" s="286">
        <v>4</v>
      </c>
      <c r="M253" s="286">
        <v>2</v>
      </c>
      <c r="N253" s="286">
        <v>21</v>
      </c>
      <c r="O253" s="286">
        <v>53</v>
      </c>
      <c r="P253" s="286">
        <v>32</v>
      </c>
      <c r="Q253" s="286">
        <f t="shared" si="25"/>
        <v>124</v>
      </c>
      <c r="R253" s="286">
        <f t="shared" si="26"/>
        <v>24</v>
      </c>
      <c r="S253" s="286">
        <f t="shared" si="26"/>
        <v>6</v>
      </c>
      <c r="T253" s="286">
        <f t="shared" si="26"/>
        <v>3</v>
      </c>
      <c r="U253" s="286">
        <f t="shared" si="26"/>
        <v>48</v>
      </c>
      <c r="V253" s="286">
        <f t="shared" si="26"/>
        <v>145</v>
      </c>
      <c r="W253" s="286">
        <f t="shared" si="26"/>
        <v>55</v>
      </c>
      <c r="X253" s="287">
        <f t="shared" si="26"/>
        <v>281</v>
      </c>
    </row>
    <row r="254" spans="2:24" ht="24">
      <c r="B254" s="284" t="s">
        <v>548</v>
      </c>
      <c r="C254" s="285" t="s">
        <v>301</v>
      </c>
      <c r="D254" s="286">
        <v>0</v>
      </c>
      <c r="E254" s="286">
        <v>4</v>
      </c>
      <c r="F254" s="286">
        <v>7</v>
      </c>
      <c r="G254" s="286">
        <v>14</v>
      </c>
      <c r="H254" s="286">
        <v>58</v>
      </c>
      <c r="I254" s="286">
        <v>32</v>
      </c>
      <c r="J254" s="286">
        <f t="shared" si="24"/>
        <v>115</v>
      </c>
      <c r="K254" s="286">
        <v>0</v>
      </c>
      <c r="L254" s="286">
        <v>9</v>
      </c>
      <c r="M254" s="286">
        <v>4</v>
      </c>
      <c r="N254" s="286">
        <v>8</v>
      </c>
      <c r="O254" s="286">
        <v>38</v>
      </c>
      <c r="P254" s="286">
        <v>70</v>
      </c>
      <c r="Q254" s="286">
        <f t="shared" si="25"/>
        <v>129</v>
      </c>
      <c r="R254" s="286">
        <f t="shared" si="26"/>
        <v>0</v>
      </c>
      <c r="S254" s="286">
        <f t="shared" si="26"/>
        <v>13</v>
      </c>
      <c r="T254" s="286">
        <f t="shared" si="26"/>
        <v>11</v>
      </c>
      <c r="U254" s="286">
        <f t="shared" si="26"/>
        <v>22</v>
      </c>
      <c r="V254" s="286">
        <f t="shared" si="26"/>
        <v>96</v>
      </c>
      <c r="W254" s="286">
        <f t="shared" si="26"/>
        <v>102</v>
      </c>
      <c r="X254" s="287">
        <f t="shared" si="26"/>
        <v>244</v>
      </c>
    </row>
    <row r="255" spans="2:24">
      <c r="B255" s="284" t="s">
        <v>278</v>
      </c>
      <c r="C255" s="285" t="s">
        <v>278</v>
      </c>
      <c r="D255" s="286">
        <v>0</v>
      </c>
      <c r="E255" s="286">
        <v>11</v>
      </c>
      <c r="F255" s="286">
        <v>3</v>
      </c>
      <c r="G255" s="286">
        <v>28</v>
      </c>
      <c r="H255" s="286">
        <v>353</v>
      </c>
      <c r="I255" s="286">
        <v>69</v>
      </c>
      <c r="J255" s="286">
        <f t="shared" si="24"/>
        <v>464</v>
      </c>
      <c r="K255" s="286">
        <v>2</v>
      </c>
      <c r="L255" s="286">
        <v>10</v>
      </c>
      <c r="M255" s="286">
        <v>11</v>
      </c>
      <c r="N255" s="286">
        <v>42</v>
      </c>
      <c r="O255" s="286">
        <v>237</v>
      </c>
      <c r="P255" s="286">
        <v>98</v>
      </c>
      <c r="Q255" s="286">
        <f t="shared" si="25"/>
        <v>400</v>
      </c>
      <c r="R255" s="286">
        <f t="shared" si="26"/>
        <v>2</v>
      </c>
      <c r="S255" s="286">
        <f t="shared" si="26"/>
        <v>21</v>
      </c>
      <c r="T255" s="286">
        <f t="shared" si="26"/>
        <v>14</v>
      </c>
      <c r="U255" s="286">
        <f t="shared" si="26"/>
        <v>70</v>
      </c>
      <c r="V255" s="286">
        <f t="shared" si="26"/>
        <v>590</v>
      </c>
      <c r="W255" s="286">
        <f t="shared" si="26"/>
        <v>167</v>
      </c>
      <c r="X255" s="287">
        <f t="shared" si="26"/>
        <v>864</v>
      </c>
    </row>
    <row r="256" spans="2:24">
      <c r="B256" s="284" t="s">
        <v>549</v>
      </c>
      <c r="C256" s="285" t="s">
        <v>261</v>
      </c>
      <c r="D256" s="286">
        <v>0</v>
      </c>
      <c r="E256" s="286">
        <v>8</v>
      </c>
      <c r="F256" s="286">
        <v>5</v>
      </c>
      <c r="G256" s="286">
        <v>8</v>
      </c>
      <c r="H256" s="286">
        <v>273</v>
      </c>
      <c r="I256" s="286">
        <v>64</v>
      </c>
      <c r="J256" s="286">
        <f t="shared" si="24"/>
        <v>358</v>
      </c>
      <c r="K256" s="286">
        <v>0</v>
      </c>
      <c r="L256" s="286">
        <v>0</v>
      </c>
      <c r="M256" s="286">
        <v>6</v>
      </c>
      <c r="N256" s="286">
        <v>7</v>
      </c>
      <c r="O256" s="286">
        <v>139</v>
      </c>
      <c r="P256" s="286">
        <v>128</v>
      </c>
      <c r="Q256" s="286">
        <f t="shared" si="25"/>
        <v>280</v>
      </c>
      <c r="R256" s="286">
        <f t="shared" si="26"/>
        <v>0</v>
      </c>
      <c r="S256" s="286">
        <f t="shared" si="26"/>
        <v>8</v>
      </c>
      <c r="T256" s="286">
        <f t="shared" si="26"/>
        <v>11</v>
      </c>
      <c r="U256" s="286">
        <f t="shared" si="26"/>
        <v>15</v>
      </c>
      <c r="V256" s="286">
        <f t="shared" si="26"/>
        <v>412</v>
      </c>
      <c r="W256" s="286">
        <f t="shared" si="26"/>
        <v>192</v>
      </c>
      <c r="X256" s="287">
        <f t="shared" si="26"/>
        <v>638</v>
      </c>
    </row>
    <row r="257" spans="2:24">
      <c r="B257" s="284" t="s">
        <v>550</v>
      </c>
      <c r="C257" s="285" t="s">
        <v>290</v>
      </c>
      <c r="D257" s="286">
        <v>0</v>
      </c>
      <c r="E257" s="286">
        <v>4</v>
      </c>
      <c r="F257" s="286">
        <v>11</v>
      </c>
      <c r="G257" s="286">
        <v>29</v>
      </c>
      <c r="H257" s="286">
        <v>139</v>
      </c>
      <c r="I257" s="286">
        <v>35</v>
      </c>
      <c r="J257" s="286">
        <f t="shared" si="24"/>
        <v>218</v>
      </c>
      <c r="K257" s="286">
        <v>0</v>
      </c>
      <c r="L257" s="286">
        <v>7</v>
      </c>
      <c r="M257" s="286">
        <v>8</v>
      </c>
      <c r="N257" s="286">
        <v>21</v>
      </c>
      <c r="O257" s="286">
        <v>122</v>
      </c>
      <c r="P257" s="286">
        <v>112</v>
      </c>
      <c r="Q257" s="286">
        <f t="shared" si="25"/>
        <v>270</v>
      </c>
      <c r="R257" s="286">
        <f t="shared" si="26"/>
        <v>0</v>
      </c>
      <c r="S257" s="286">
        <f t="shared" si="26"/>
        <v>11</v>
      </c>
      <c r="T257" s="286">
        <f t="shared" si="26"/>
        <v>19</v>
      </c>
      <c r="U257" s="286">
        <f t="shared" si="26"/>
        <v>50</v>
      </c>
      <c r="V257" s="286">
        <f t="shared" si="26"/>
        <v>261</v>
      </c>
      <c r="W257" s="286">
        <f t="shared" si="26"/>
        <v>147</v>
      </c>
      <c r="X257" s="287">
        <f t="shared" si="26"/>
        <v>488</v>
      </c>
    </row>
    <row r="258" spans="2:24">
      <c r="B258" s="284" t="s">
        <v>551</v>
      </c>
      <c r="C258" s="285" t="s">
        <v>277</v>
      </c>
      <c r="D258" s="286">
        <v>0</v>
      </c>
      <c r="E258" s="286">
        <v>8</v>
      </c>
      <c r="F258" s="286">
        <v>2</v>
      </c>
      <c r="G258" s="286">
        <v>10</v>
      </c>
      <c r="H258" s="286">
        <v>76</v>
      </c>
      <c r="I258" s="286">
        <v>122</v>
      </c>
      <c r="J258" s="286">
        <f t="shared" si="24"/>
        <v>218</v>
      </c>
      <c r="K258" s="286">
        <v>1</v>
      </c>
      <c r="L258" s="286">
        <v>6</v>
      </c>
      <c r="M258" s="286">
        <v>8</v>
      </c>
      <c r="N258" s="286">
        <v>13</v>
      </c>
      <c r="O258" s="286">
        <v>53</v>
      </c>
      <c r="P258" s="286">
        <v>322</v>
      </c>
      <c r="Q258" s="286">
        <f t="shared" si="25"/>
        <v>403</v>
      </c>
      <c r="R258" s="286">
        <f t="shared" si="26"/>
        <v>1</v>
      </c>
      <c r="S258" s="286">
        <f t="shared" si="26"/>
        <v>14</v>
      </c>
      <c r="T258" s="286">
        <f t="shared" si="26"/>
        <v>10</v>
      </c>
      <c r="U258" s="286">
        <f t="shared" si="26"/>
        <v>23</v>
      </c>
      <c r="V258" s="286">
        <f t="shared" si="26"/>
        <v>129</v>
      </c>
      <c r="W258" s="286">
        <f t="shared" si="26"/>
        <v>444</v>
      </c>
      <c r="X258" s="287">
        <f t="shared" si="26"/>
        <v>621</v>
      </c>
    </row>
    <row r="259" spans="2:24">
      <c r="B259" s="284" t="s">
        <v>22</v>
      </c>
      <c r="C259" s="285" t="s">
        <v>287</v>
      </c>
      <c r="D259" s="286">
        <v>2</v>
      </c>
      <c r="E259" s="286">
        <v>12</v>
      </c>
      <c r="F259" s="286">
        <v>7</v>
      </c>
      <c r="G259" s="286">
        <v>29</v>
      </c>
      <c r="H259" s="286">
        <v>217</v>
      </c>
      <c r="I259" s="286">
        <v>54</v>
      </c>
      <c r="J259" s="286">
        <f t="shared" si="24"/>
        <v>321</v>
      </c>
      <c r="K259" s="286">
        <v>-1</v>
      </c>
      <c r="L259" s="286">
        <v>13</v>
      </c>
      <c r="M259" s="286">
        <v>14</v>
      </c>
      <c r="N259" s="286">
        <v>27</v>
      </c>
      <c r="O259" s="286">
        <v>140</v>
      </c>
      <c r="P259" s="286">
        <v>122</v>
      </c>
      <c r="Q259" s="286">
        <f t="shared" si="25"/>
        <v>315</v>
      </c>
      <c r="R259" s="286">
        <f t="shared" si="26"/>
        <v>1</v>
      </c>
      <c r="S259" s="286">
        <f t="shared" si="26"/>
        <v>25</v>
      </c>
      <c r="T259" s="286">
        <f t="shared" si="26"/>
        <v>21</v>
      </c>
      <c r="U259" s="286">
        <f t="shared" si="26"/>
        <v>56</v>
      </c>
      <c r="V259" s="286">
        <f t="shared" si="26"/>
        <v>357</v>
      </c>
      <c r="W259" s="286">
        <f t="shared" si="26"/>
        <v>176</v>
      </c>
      <c r="X259" s="287">
        <f t="shared" si="26"/>
        <v>636</v>
      </c>
    </row>
    <row r="260" spans="2:24">
      <c r="B260" s="284" t="s">
        <v>552</v>
      </c>
      <c r="C260" s="285" t="s">
        <v>271</v>
      </c>
      <c r="D260" s="286">
        <v>0</v>
      </c>
      <c r="E260" s="286">
        <v>0</v>
      </c>
      <c r="F260" s="286">
        <v>2</v>
      </c>
      <c r="G260" s="286">
        <v>12</v>
      </c>
      <c r="H260" s="286">
        <v>98</v>
      </c>
      <c r="I260" s="286">
        <v>34</v>
      </c>
      <c r="J260" s="286">
        <f t="shared" si="24"/>
        <v>146</v>
      </c>
      <c r="K260" s="286">
        <v>0</v>
      </c>
      <c r="L260" s="286">
        <v>3</v>
      </c>
      <c r="M260" s="286">
        <v>2</v>
      </c>
      <c r="N260" s="286">
        <v>2</v>
      </c>
      <c r="O260" s="286">
        <v>56</v>
      </c>
      <c r="P260" s="286">
        <v>34</v>
      </c>
      <c r="Q260" s="286">
        <f t="shared" si="25"/>
        <v>97</v>
      </c>
      <c r="R260" s="286">
        <f t="shared" si="26"/>
        <v>0</v>
      </c>
      <c r="S260" s="286">
        <f t="shared" si="26"/>
        <v>3</v>
      </c>
      <c r="T260" s="286">
        <f t="shared" si="26"/>
        <v>4</v>
      </c>
      <c r="U260" s="286">
        <f t="shared" si="26"/>
        <v>14</v>
      </c>
      <c r="V260" s="286">
        <f t="shared" si="26"/>
        <v>154</v>
      </c>
      <c r="W260" s="286">
        <f t="shared" si="26"/>
        <v>68</v>
      </c>
      <c r="X260" s="287">
        <f t="shared" si="26"/>
        <v>243</v>
      </c>
    </row>
    <row r="261" spans="2:24">
      <c r="B261" s="284" t="s">
        <v>553</v>
      </c>
      <c r="C261" s="285" t="s">
        <v>298</v>
      </c>
      <c r="D261" s="286">
        <v>0</v>
      </c>
      <c r="E261" s="286">
        <v>9</v>
      </c>
      <c r="F261" s="286">
        <v>16</v>
      </c>
      <c r="G261" s="286">
        <v>31</v>
      </c>
      <c r="H261" s="286">
        <v>178</v>
      </c>
      <c r="I261" s="286">
        <v>69</v>
      </c>
      <c r="J261" s="286">
        <f t="shared" si="24"/>
        <v>303</v>
      </c>
      <c r="K261" s="286">
        <v>0</v>
      </c>
      <c r="L261" s="286">
        <v>3</v>
      </c>
      <c r="M261" s="286">
        <v>10</v>
      </c>
      <c r="N261" s="286">
        <v>18</v>
      </c>
      <c r="O261" s="286">
        <v>80</v>
      </c>
      <c r="P261" s="286">
        <v>121</v>
      </c>
      <c r="Q261" s="286">
        <f t="shared" si="25"/>
        <v>232</v>
      </c>
      <c r="R261" s="286">
        <f t="shared" si="26"/>
        <v>0</v>
      </c>
      <c r="S261" s="286">
        <f t="shared" si="26"/>
        <v>12</v>
      </c>
      <c r="T261" s="286">
        <f t="shared" si="26"/>
        <v>26</v>
      </c>
      <c r="U261" s="286">
        <f t="shared" si="26"/>
        <v>49</v>
      </c>
      <c r="V261" s="286">
        <f t="shared" si="26"/>
        <v>258</v>
      </c>
      <c r="W261" s="286">
        <f t="shared" si="26"/>
        <v>190</v>
      </c>
      <c r="X261" s="287">
        <f t="shared" si="26"/>
        <v>535</v>
      </c>
    </row>
    <row r="262" spans="2:24">
      <c r="B262" s="284" t="s">
        <v>23</v>
      </c>
      <c r="C262" s="285" t="s">
        <v>286</v>
      </c>
      <c r="D262" s="286">
        <v>2</v>
      </c>
      <c r="E262" s="286">
        <v>0</v>
      </c>
      <c r="F262" s="286">
        <v>2</v>
      </c>
      <c r="G262" s="286">
        <v>19</v>
      </c>
      <c r="H262" s="286">
        <v>361</v>
      </c>
      <c r="I262" s="286">
        <v>124</v>
      </c>
      <c r="J262" s="286">
        <f t="shared" si="24"/>
        <v>508</v>
      </c>
      <c r="K262" s="286">
        <v>2</v>
      </c>
      <c r="L262" s="286">
        <v>2</v>
      </c>
      <c r="M262" s="286">
        <v>1</v>
      </c>
      <c r="N262" s="286">
        <v>3</v>
      </c>
      <c r="O262" s="286">
        <v>247</v>
      </c>
      <c r="P262" s="286">
        <v>485</v>
      </c>
      <c r="Q262" s="286">
        <f t="shared" si="25"/>
        <v>740</v>
      </c>
      <c r="R262" s="286">
        <f t="shared" si="26"/>
        <v>4</v>
      </c>
      <c r="S262" s="286">
        <f t="shared" si="26"/>
        <v>2</v>
      </c>
      <c r="T262" s="286">
        <f t="shared" si="26"/>
        <v>3</v>
      </c>
      <c r="U262" s="286">
        <f t="shared" si="26"/>
        <v>22</v>
      </c>
      <c r="V262" s="286">
        <f t="shared" si="26"/>
        <v>608</v>
      </c>
      <c r="W262" s="286">
        <f t="shared" si="26"/>
        <v>609</v>
      </c>
      <c r="X262" s="287">
        <f t="shared" si="26"/>
        <v>1248</v>
      </c>
    </row>
    <row r="263" spans="2:24">
      <c r="B263" s="284" t="s">
        <v>288</v>
      </c>
      <c r="C263" s="285" t="s">
        <v>288</v>
      </c>
      <c r="D263" s="286">
        <v>0</v>
      </c>
      <c r="E263" s="286">
        <v>3</v>
      </c>
      <c r="F263" s="286">
        <v>7</v>
      </c>
      <c r="G263" s="286">
        <v>21</v>
      </c>
      <c r="H263" s="286">
        <v>50</v>
      </c>
      <c r="I263" s="286">
        <v>29</v>
      </c>
      <c r="J263" s="286">
        <f t="shared" si="24"/>
        <v>110</v>
      </c>
      <c r="K263" s="286">
        <v>0</v>
      </c>
      <c r="L263" s="286">
        <v>0</v>
      </c>
      <c r="M263" s="286">
        <v>5</v>
      </c>
      <c r="N263" s="286">
        <v>12</v>
      </c>
      <c r="O263" s="286">
        <v>44</v>
      </c>
      <c r="P263" s="286">
        <v>50</v>
      </c>
      <c r="Q263" s="286">
        <f t="shared" si="25"/>
        <v>111</v>
      </c>
      <c r="R263" s="286">
        <f t="shared" si="26"/>
        <v>0</v>
      </c>
      <c r="S263" s="286">
        <f t="shared" si="26"/>
        <v>3</v>
      </c>
      <c r="T263" s="286">
        <f t="shared" si="26"/>
        <v>12</v>
      </c>
      <c r="U263" s="286">
        <f t="shared" si="26"/>
        <v>33</v>
      </c>
      <c r="V263" s="286">
        <f t="shared" si="26"/>
        <v>94</v>
      </c>
      <c r="W263" s="286">
        <f t="shared" si="26"/>
        <v>79</v>
      </c>
      <c r="X263" s="287">
        <f t="shared" si="26"/>
        <v>221</v>
      </c>
    </row>
    <row r="264" spans="2:24">
      <c r="B264" s="284" t="s">
        <v>292</v>
      </c>
      <c r="C264" s="285" t="s">
        <v>292</v>
      </c>
      <c r="D264" s="286">
        <v>0</v>
      </c>
      <c r="E264" s="286">
        <v>10</v>
      </c>
      <c r="F264" s="286">
        <v>22</v>
      </c>
      <c r="G264" s="286">
        <v>48</v>
      </c>
      <c r="H264" s="286">
        <v>542</v>
      </c>
      <c r="I264" s="286">
        <v>239</v>
      </c>
      <c r="J264" s="286">
        <f t="shared" si="24"/>
        <v>861</v>
      </c>
      <c r="K264" s="286">
        <v>0</v>
      </c>
      <c r="L264" s="286">
        <v>9</v>
      </c>
      <c r="M264" s="286">
        <v>19</v>
      </c>
      <c r="N264" s="286">
        <v>66</v>
      </c>
      <c r="O264" s="286">
        <v>365</v>
      </c>
      <c r="P264" s="286">
        <v>560</v>
      </c>
      <c r="Q264" s="286">
        <f t="shared" si="25"/>
        <v>1019</v>
      </c>
      <c r="R264" s="286">
        <f t="shared" si="26"/>
        <v>0</v>
      </c>
      <c r="S264" s="286">
        <f t="shared" si="26"/>
        <v>19</v>
      </c>
      <c r="T264" s="286">
        <f t="shared" si="26"/>
        <v>41</v>
      </c>
      <c r="U264" s="286">
        <f t="shared" si="26"/>
        <v>114</v>
      </c>
      <c r="V264" s="286">
        <f t="shared" si="26"/>
        <v>907</v>
      </c>
      <c r="W264" s="286">
        <f t="shared" si="26"/>
        <v>799</v>
      </c>
      <c r="X264" s="287">
        <f t="shared" si="26"/>
        <v>1880</v>
      </c>
    </row>
    <row r="265" spans="2:24">
      <c r="B265" s="284" t="s">
        <v>293</v>
      </c>
      <c r="C265" s="285" t="s">
        <v>293</v>
      </c>
      <c r="D265" s="286">
        <v>39</v>
      </c>
      <c r="E265" s="286">
        <v>1</v>
      </c>
      <c r="F265" s="286">
        <v>6</v>
      </c>
      <c r="G265" s="286">
        <v>30</v>
      </c>
      <c r="H265" s="286">
        <v>145</v>
      </c>
      <c r="I265" s="286">
        <v>72</v>
      </c>
      <c r="J265" s="286">
        <f t="shared" si="24"/>
        <v>293</v>
      </c>
      <c r="K265" s="286">
        <v>34</v>
      </c>
      <c r="L265" s="286">
        <v>1</v>
      </c>
      <c r="M265" s="286">
        <v>5</v>
      </c>
      <c r="N265" s="286">
        <v>29</v>
      </c>
      <c r="O265" s="286">
        <v>73</v>
      </c>
      <c r="P265" s="286">
        <v>210</v>
      </c>
      <c r="Q265" s="286">
        <f t="shared" si="25"/>
        <v>352</v>
      </c>
      <c r="R265" s="286">
        <f t="shared" si="26"/>
        <v>73</v>
      </c>
      <c r="S265" s="286">
        <f t="shared" si="26"/>
        <v>2</v>
      </c>
      <c r="T265" s="286">
        <f t="shared" si="26"/>
        <v>11</v>
      </c>
      <c r="U265" s="286">
        <f t="shared" si="26"/>
        <v>59</v>
      </c>
      <c r="V265" s="286">
        <f t="shared" si="26"/>
        <v>218</v>
      </c>
      <c r="W265" s="286">
        <f t="shared" si="26"/>
        <v>282</v>
      </c>
      <c r="X265" s="287">
        <f t="shared" si="26"/>
        <v>645</v>
      </c>
    </row>
    <row r="266" spans="2:24">
      <c r="B266" s="284" t="s">
        <v>554</v>
      </c>
      <c r="C266" s="285" t="s">
        <v>265</v>
      </c>
      <c r="D266" s="286">
        <v>0</v>
      </c>
      <c r="E266" s="286">
        <v>6</v>
      </c>
      <c r="F266" s="286">
        <v>2</v>
      </c>
      <c r="G266" s="286">
        <v>10</v>
      </c>
      <c r="H266" s="286">
        <v>122</v>
      </c>
      <c r="I266" s="286">
        <v>28</v>
      </c>
      <c r="J266" s="286">
        <f t="shared" si="24"/>
        <v>168</v>
      </c>
      <c r="K266" s="286">
        <v>0</v>
      </c>
      <c r="L266" s="286">
        <v>1</v>
      </c>
      <c r="M266" s="286">
        <v>6</v>
      </c>
      <c r="N266" s="286">
        <v>11</v>
      </c>
      <c r="O266" s="286">
        <v>75</v>
      </c>
      <c r="P266" s="286">
        <v>31</v>
      </c>
      <c r="Q266" s="286">
        <f t="shared" si="25"/>
        <v>124</v>
      </c>
      <c r="R266" s="286">
        <f t="shared" si="26"/>
        <v>0</v>
      </c>
      <c r="S266" s="286">
        <f t="shared" si="26"/>
        <v>7</v>
      </c>
      <c r="T266" s="286">
        <f t="shared" si="26"/>
        <v>8</v>
      </c>
      <c r="U266" s="286">
        <f t="shared" si="26"/>
        <v>21</v>
      </c>
      <c r="V266" s="286">
        <f t="shared" si="26"/>
        <v>197</v>
      </c>
      <c r="W266" s="286">
        <f t="shared" si="26"/>
        <v>59</v>
      </c>
      <c r="X266" s="287">
        <f t="shared" si="26"/>
        <v>292</v>
      </c>
    </row>
    <row r="267" spans="2:24">
      <c r="B267" s="284" t="s">
        <v>554</v>
      </c>
      <c r="C267" s="285" t="s">
        <v>266</v>
      </c>
      <c r="D267" s="286">
        <v>0</v>
      </c>
      <c r="E267" s="286">
        <v>0</v>
      </c>
      <c r="F267" s="286">
        <v>1</v>
      </c>
      <c r="G267" s="286">
        <v>4</v>
      </c>
      <c r="H267" s="286">
        <v>16</v>
      </c>
      <c r="I267" s="286">
        <v>5</v>
      </c>
      <c r="J267" s="286">
        <f t="shared" si="24"/>
        <v>26</v>
      </c>
      <c r="K267" s="286">
        <v>0</v>
      </c>
      <c r="L267" s="286">
        <v>4</v>
      </c>
      <c r="M267" s="286">
        <v>7</v>
      </c>
      <c r="N267" s="286">
        <v>13</v>
      </c>
      <c r="O267" s="286">
        <v>22</v>
      </c>
      <c r="P267" s="286">
        <v>26</v>
      </c>
      <c r="Q267" s="286">
        <f t="shared" si="25"/>
        <v>72</v>
      </c>
      <c r="R267" s="286">
        <f t="shared" si="26"/>
        <v>0</v>
      </c>
      <c r="S267" s="286">
        <f t="shared" si="26"/>
        <v>4</v>
      </c>
      <c r="T267" s="286">
        <f t="shared" si="26"/>
        <v>8</v>
      </c>
      <c r="U267" s="286">
        <f t="shared" si="26"/>
        <v>17</v>
      </c>
      <c r="V267" s="286">
        <f t="shared" si="26"/>
        <v>38</v>
      </c>
      <c r="W267" s="286">
        <f t="shared" si="26"/>
        <v>31</v>
      </c>
      <c r="X267" s="287">
        <f t="shared" si="26"/>
        <v>98</v>
      </c>
    </row>
    <row r="268" spans="2:24">
      <c r="B268" s="284" t="s">
        <v>554</v>
      </c>
      <c r="C268" s="285" t="s">
        <v>273</v>
      </c>
      <c r="D268" s="286">
        <v>0</v>
      </c>
      <c r="E268" s="286">
        <v>0</v>
      </c>
      <c r="F268" s="286">
        <v>0</v>
      </c>
      <c r="G268" s="286">
        <v>0</v>
      </c>
      <c r="H268" s="286">
        <v>0</v>
      </c>
      <c r="I268" s="286">
        <v>0</v>
      </c>
      <c r="J268" s="286">
        <f t="shared" si="24"/>
        <v>0</v>
      </c>
      <c r="K268" s="286">
        <v>0</v>
      </c>
      <c r="L268" s="286">
        <v>0</v>
      </c>
      <c r="M268" s="286">
        <v>0</v>
      </c>
      <c r="N268" s="286">
        <v>0</v>
      </c>
      <c r="O268" s="286">
        <v>0</v>
      </c>
      <c r="P268" s="286">
        <v>0</v>
      </c>
      <c r="Q268" s="286">
        <f t="shared" si="25"/>
        <v>0</v>
      </c>
      <c r="R268" s="286">
        <f t="shared" si="26"/>
        <v>0</v>
      </c>
      <c r="S268" s="286">
        <f t="shared" si="26"/>
        <v>0</v>
      </c>
      <c r="T268" s="286">
        <f t="shared" si="26"/>
        <v>0</v>
      </c>
      <c r="U268" s="286">
        <f t="shared" si="26"/>
        <v>0</v>
      </c>
      <c r="V268" s="286">
        <f t="shared" si="26"/>
        <v>0</v>
      </c>
      <c r="W268" s="286">
        <f t="shared" si="26"/>
        <v>0</v>
      </c>
      <c r="X268" s="287">
        <f t="shared" si="26"/>
        <v>0</v>
      </c>
    </row>
    <row r="269" spans="2:24">
      <c r="B269" s="284" t="s">
        <v>296</v>
      </c>
      <c r="C269" s="285" t="s">
        <v>296</v>
      </c>
      <c r="D269" s="286">
        <v>0</v>
      </c>
      <c r="E269" s="286">
        <v>4</v>
      </c>
      <c r="F269" s="286">
        <v>7</v>
      </c>
      <c r="G269" s="286">
        <v>14</v>
      </c>
      <c r="H269" s="286">
        <v>191</v>
      </c>
      <c r="I269" s="286">
        <v>95</v>
      </c>
      <c r="J269" s="286">
        <f t="shared" si="24"/>
        <v>311</v>
      </c>
      <c r="K269" s="286">
        <v>0</v>
      </c>
      <c r="L269" s="286">
        <v>2</v>
      </c>
      <c r="M269" s="286">
        <v>4</v>
      </c>
      <c r="N269" s="286">
        <v>10</v>
      </c>
      <c r="O269" s="286">
        <v>108</v>
      </c>
      <c r="P269" s="286">
        <v>253</v>
      </c>
      <c r="Q269" s="286">
        <f t="shared" si="25"/>
        <v>377</v>
      </c>
      <c r="R269" s="286">
        <f t="shared" si="26"/>
        <v>0</v>
      </c>
      <c r="S269" s="286">
        <f t="shared" si="26"/>
        <v>6</v>
      </c>
      <c r="T269" s="286">
        <f t="shared" si="26"/>
        <v>11</v>
      </c>
      <c r="U269" s="286">
        <f t="shared" si="26"/>
        <v>24</v>
      </c>
      <c r="V269" s="286">
        <f t="shared" si="26"/>
        <v>299</v>
      </c>
      <c r="W269" s="286">
        <f t="shared" si="26"/>
        <v>348</v>
      </c>
      <c r="X269" s="287">
        <f t="shared" si="26"/>
        <v>688</v>
      </c>
    </row>
    <row r="270" spans="2:24">
      <c r="B270" s="284" t="s">
        <v>555</v>
      </c>
      <c r="C270" s="285" t="s">
        <v>272</v>
      </c>
      <c r="D270" s="286">
        <v>0</v>
      </c>
      <c r="E270" s="286">
        <v>11</v>
      </c>
      <c r="F270" s="286">
        <v>12</v>
      </c>
      <c r="G270" s="286">
        <v>35</v>
      </c>
      <c r="H270" s="286">
        <v>282</v>
      </c>
      <c r="I270" s="286">
        <v>85</v>
      </c>
      <c r="J270" s="286">
        <f t="shared" si="24"/>
        <v>425</v>
      </c>
      <c r="K270" s="286">
        <v>0</v>
      </c>
      <c r="L270" s="286">
        <v>5</v>
      </c>
      <c r="M270" s="286">
        <v>8</v>
      </c>
      <c r="N270" s="286">
        <v>22</v>
      </c>
      <c r="O270" s="286">
        <v>143</v>
      </c>
      <c r="P270" s="286">
        <v>183</v>
      </c>
      <c r="Q270" s="286">
        <f t="shared" si="25"/>
        <v>361</v>
      </c>
      <c r="R270" s="286">
        <f t="shared" si="26"/>
        <v>0</v>
      </c>
      <c r="S270" s="286">
        <f t="shared" si="26"/>
        <v>16</v>
      </c>
      <c r="T270" s="286">
        <f t="shared" si="26"/>
        <v>20</v>
      </c>
      <c r="U270" s="286">
        <f t="shared" si="26"/>
        <v>57</v>
      </c>
      <c r="V270" s="286">
        <f t="shared" si="26"/>
        <v>425</v>
      </c>
      <c r="W270" s="286">
        <f t="shared" si="26"/>
        <v>268</v>
      </c>
      <c r="X270" s="287">
        <f t="shared" si="26"/>
        <v>786</v>
      </c>
    </row>
    <row r="271" spans="2:24">
      <c r="B271" s="284" t="s">
        <v>555</v>
      </c>
      <c r="C271" s="285" t="s">
        <v>283</v>
      </c>
      <c r="D271" s="286">
        <v>0</v>
      </c>
      <c r="E271" s="286">
        <v>0</v>
      </c>
      <c r="F271" s="286">
        <v>0</v>
      </c>
      <c r="G271" s="286">
        <v>0</v>
      </c>
      <c r="H271" s="286">
        <v>0</v>
      </c>
      <c r="I271" s="286">
        <v>0</v>
      </c>
      <c r="J271" s="286">
        <f t="shared" si="24"/>
        <v>0</v>
      </c>
      <c r="K271" s="286">
        <v>0</v>
      </c>
      <c r="L271" s="286">
        <v>0</v>
      </c>
      <c r="M271" s="286">
        <v>0</v>
      </c>
      <c r="N271" s="286">
        <v>0</v>
      </c>
      <c r="O271" s="286">
        <v>0</v>
      </c>
      <c r="P271" s="286">
        <v>0</v>
      </c>
      <c r="Q271" s="286">
        <f t="shared" si="25"/>
        <v>0</v>
      </c>
      <c r="R271" s="286">
        <f t="shared" si="26"/>
        <v>0</v>
      </c>
      <c r="S271" s="286">
        <f t="shared" si="26"/>
        <v>0</v>
      </c>
      <c r="T271" s="286">
        <f t="shared" si="26"/>
        <v>0</v>
      </c>
      <c r="U271" s="286">
        <f t="shared" si="26"/>
        <v>0</v>
      </c>
      <c r="V271" s="286">
        <f t="shared" si="26"/>
        <v>0</v>
      </c>
      <c r="W271" s="286">
        <f t="shared" si="26"/>
        <v>0</v>
      </c>
      <c r="X271" s="287">
        <f t="shared" si="26"/>
        <v>0</v>
      </c>
    </row>
    <row r="272" spans="2:24">
      <c r="B272" s="284" t="s">
        <v>556</v>
      </c>
      <c r="C272" s="285" t="s">
        <v>264</v>
      </c>
      <c r="D272" s="286">
        <v>0</v>
      </c>
      <c r="E272" s="286">
        <v>0</v>
      </c>
      <c r="F272" s="286">
        <v>5</v>
      </c>
      <c r="G272" s="286">
        <v>13</v>
      </c>
      <c r="H272" s="286">
        <v>18</v>
      </c>
      <c r="I272" s="286">
        <v>11</v>
      </c>
      <c r="J272" s="286">
        <f t="shared" si="24"/>
        <v>47</v>
      </c>
      <c r="K272" s="286">
        <v>1</v>
      </c>
      <c r="L272" s="286">
        <v>2</v>
      </c>
      <c r="M272" s="286">
        <v>4</v>
      </c>
      <c r="N272" s="286">
        <v>6</v>
      </c>
      <c r="O272" s="286">
        <v>8</v>
      </c>
      <c r="P272" s="286">
        <v>16</v>
      </c>
      <c r="Q272" s="286">
        <f t="shared" si="25"/>
        <v>37</v>
      </c>
      <c r="R272" s="286">
        <f t="shared" si="26"/>
        <v>1</v>
      </c>
      <c r="S272" s="286">
        <f t="shared" si="26"/>
        <v>2</v>
      </c>
      <c r="T272" s="286">
        <f t="shared" si="26"/>
        <v>9</v>
      </c>
      <c r="U272" s="286">
        <f t="shared" si="26"/>
        <v>19</v>
      </c>
      <c r="V272" s="286">
        <f t="shared" si="26"/>
        <v>26</v>
      </c>
      <c r="W272" s="286">
        <f t="shared" si="26"/>
        <v>27</v>
      </c>
      <c r="X272" s="287">
        <f t="shared" si="26"/>
        <v>84</v>
      </c>
    </row>
    <row r="273" spans="2:24">
      <c r="B273" s="284" t="s">
        <v>556</v>
      </c>
      <c r="C273" s="285" t="s">
        <v>279</v>
      </c>
      <c r="D273" s="286">
        <v>0</v>
      </c>
      <c r="E273" s="286">
        <v>0</v>
      </c>
      <c r="F273" s="286">
        <v>0</v>
      </c>
      <c r="G273" s="286">
        <v>0</v>
      </c>
      <c r="H273" s="286">
        <v>0</v>
      </c>
      <c r="I273" s="286">
        <v>0</v>
      </c>
      <c r="J273" s="286">
        <f t="shared" si="24"/>
        <v>0</v>
      </c>
      <c r="K273" s="286">
        <v>0</v>
      </c>
      <c r="L273" s="286">
        <v>0</v>
      </c>
      <c r="M273" s="286">
        <v>0</v>
      </c>
      <c r="N273" s="286">
        <v>0</v>
      </c>
      <c r="O273" s="286">
        <v>0</v>
      </c>
      <c r="P273" s="286">
        <v>0</v>
      </c>
      <c r="Q273" s="286">
        <f t="shared" si="25"/>
        <v>0</v>
      </c>
      <c r="R273" s="286">
        <f t="shared" si="26"/>
        <v>0</v>
      </c>
      <c r="S273" s="286">
        <f t="shared" si="26"/>
        <v>0</v>
      </c>
      <c r="T273" s="286">
        <f t="shared" si="26"/>
        <v>0</v>
      </c>
      <c r="U273" s="286">
        <f t="shared" si="26"/>
        <v>0</v>
      </c>
      <c r="V273" s="286">
        <f t="shared" si="26"/>
        <v>0</v>
      </c>
      <c r="W273" s="286">
        <f t="shared" si="26"/>
        <v>0</v>
      </c>
      <c r="X273" s="287">
        <f t="shared" si="26"/>
        <v>0</v>
      </c>
    </row>
    <row r="274" spans="2:24">
      <c r="B274" s="284" t="s">
        <v>556</v>
      </c>
      <c r="C274" s="285" t="s">
        <v>280</v>
      </c>
      <c r="D274" s="286">
        <v>0</v>
      </c>
      <c r="E274" s="286">
        <v>2</v>
      </c>
      <c r="F274" s="286">
        <v>9</v>
      </c>
      <c r="G274" s="286">
        <v>15</v>
      </c>
      <c r="H274" s="286">
        <v>218</v>
      </c>
      <c r="I274" s="286">
        <v>53</v>
      </c>
      <c r="J274" s="286">
        <f t="shared" si="24"/>
        <v>297</v>
      </c>
      <c r="K274" s="286">
        <v>0</v>
      </c>
      <c r="L274" s="286">
        <v>3</v>
      </c>
      <c r="M274" s="286">
        <v>5</v>
      </c>
      <c r="N274" s="286">
        <v>11</v>
      </c>
      <c r="O274" s="286">
        <v>107</v>
      </c>
      <c r="P274" s="286">
        <v>135</v>
      </c>
      <c r="Q274" s="286">
        <f t="shared" si="25"/>
        <v>261</v>
      </c>
      <c r="R274" s="286">
        <f t="shared" si="26"/>
        <v>0</v>
      </c>
      <c r="S274" s="286">
        <f t="shared" si="26"/>
        <v>5</v>
      </c>
      <c r="T274" s="286">
        <f t="shared" si="26"/>
        <v>14</v>
      </c>
      <c r="U274" s="286">
        <f t="shared" si="26"/>
        <v>26</v>
      </c>
      <c r="V274" s="286">
        <f t="shared" si="26"/>
        <v>325</v>
      </c>
      <c r="W274" s="286">
        <f t="shared" si="26"/>
        <v>188</v>
      </c>
      <c r="X274" s="287">
        <f t="shared" si="26"/>
        <v>558</v>
      </c>
    </row>
    <row r="275" spans="2:24">
      <c r="B275" s="284" t="s">
        <v>557</v>
      </c>
      <c r="C275" s="285" t="s">
        <v>305</v>
      </c>
      <c r="D275" s="286">
        <v>0</v>
      </c>
      <c r="E275" s="286">
        <v>1</v>
      </c>
      <c r="F275" s="286">
        <v>7</v>
      </c>
      <c r="G275" s="286">
        <v>9</v>
      </c>
      <c r="H275" s="286">
        <v>110</v>
      </c>
      <c r="I275" s="286">
        <v>11</v>
      </c>
      <c r="J275" s="286">
        <f t="shared" si="24"/>
        <v>138</v>
      </c>
      <c r="K275" s="286">
        <v>0</v>
      </c>
      <c r="L275" s="286">
        <v>6</v>
      </c>
      <c r="M275" s="286">
        <v>10</v>
      </c>
      <c r="N275" s="286">
        <v>22</v>
      </c>
      <c r="O275" s="286">
        <v>96</v>
      </c>
      <c r="P275" s="286">
        <v>16</v>
      </c>
      <c r="Q275" s="286">
        <f t="shared" si="25"/>
        <v>150</v>
      </c>
      <c r="R275" s="286">
        <f t="shared" si="26"/>
        <v>0</v>
      </c>
      <c r="S275" s="286">
        <f t="shared" si="26"/>
        <v>7</v>
      </c>
      <c r="T275" s="286">
        <f t="shared" si="26"/>
        <v>17</v>
      </c>
      <c r="U275" s="286">
        <f t="shared" ref="U275:X286" si="27">G275+N275</f>
        <v>31</v>
      </c>
      <c r="V275" s="286">
        <f t="shared" si="27"/>
        <v>206</v>
      </c>
      <c r="W275" s="286">
        <f t="shared" si="27"/>
        <v>27</v>
      </c>
      <c r="X275" s="287">
        <f t="shared" si="27"/>
        <v>288</v>
      </c>
    </row>
    <row r="276" spans="2:24">
      <c r="B276" s="284" t="s">
        <v>558</v>
      </c>
      <c r="C276" s="285" t="s">
        <v>268</v>
      </c>
      <c r="D276" s="286">
        <v>0</v>
      </c>
      <c r="E276" s="286">
        <v>2</v>
      </c>
      <c r="F276" s="286">
        <v>4</v>
      </c>
      <c r="G276" s="286">
        <v>4</v>
      </c>
      <c r="H276" s="286">
        <v>71</v>
      </c>
      <c r="I276" s="286">
        <v>14</v>
      </c>
      <c r="J276" s="286">
        <f t="shared" si="24"/>
        <v>95</v>
      </c>
      <c r="K276" s="286">
        <v>0</v>
      </c>
      <c r="L276" s="286">
        <v>1</v>
      </c>
      <c r="M276" s="286">
        <v>3</v>
      </c>
      <c r="N276" s="286">
        <v>7</v>
      </c>
      <c r="O276" s="286">
        <v>51</v>
      </c>
      <c r="P276" s="286">
        <v>45</v>
      </c>
      <c r="Q276" s="286">
        <f t="shared" si="25"/>
        <v>107</v>
      </c>
      <c r="R276" s="286">
        <f t="shared" ref="R276:T286" si="28">D276+K276</f>
        <v>0</v>
      </c>
      <c r="S276" s="286">
        <f t="shared" si="28"/>
        <v>3</v>
      </c>
      <c r="T276" s="286">
        <f t="shared" si="28"/>
        <v>7</v>
      </c>
      <c r="U276" s="286">
        <f t="shared" si="27"/>
        <v>11</v>
      </c>
      <c r="V276" s="286">
        <f t="shared" si="27"/>
        <v>122</v>
      </c>
      <c r="W276" s="286">
        <f t="shared" si="27"/>
        <v>59</v>
      </c>
      <c r="X276" s="287">
        <f t="shared" si="27"/>
        <v>202</v>
      </c>
    </row>
    <row r="277" spans="2:24">
      <c r="B277" s="284" t="s">
        <v>558</v>
      </c>
      <c r="C277" s="285" t="s">
        <v>294</v>
      </c>
      <c r="D277" s="286">
        <v>0</v>
      </c>
      <c r="E277" s="286">
        <v>2</v>
      </c>
      <c r="F277" s="286">
        <v>6</v>
      </c>
      <c r="G277" s="286">
        <v>4</v>
      </c>
      <c r="H277" s="286">
        <v>118</v>
      </c>
      <c r="I277" s="286">
        <v>19</v>
      </c>
      <c r="J277" s="286">
        <f t="shared" si="24"/>
        <v>149</v>
      </c>
      <c r="K277" s="286">
        <v>0</v>
      </c>
      <c r="L277" s="286">
        <v>1</v>
      </c>
      <c r="M277" s="286">
        <v>3</v>
      </c>
      <c r="N277" s="286">
        <v>4</v>
      </c>
      <c r="O277" s="286">
        <v>64</v>
      </c>
      <c r="P277" s="286">
        <v>51</v>
      </c>
      <c r="Q277" s="286">
        <f t="shared" si="25"/>
        <v>123</v>
      </c>
      <c r="R277" s="286">
        <f t="shared" si="28"/>
        <v>0</v>
      </c>
      <c r="S277" s="286">
        <f t="shared" si="28"/>
        <v>3</v>
      </c>
      <c r="T277" s="286">
        <f t="shared" si="28"/>
        <v>9</v>
      </c>
      <c r="U277" s="286">
        <f t="shared" si="27"/>
        <v>8</v>
      </c>
      <c r="V277" s="286">
        <f t="shared" si="27"/>
        <v>182</v>
      </c>
      <c r="W277" s="286">
        <f t="shared" si="27"/>
        <v>70</v>
      </c>
      <c r="X277" s="287">
        <f t="shared" si="27"/>
        <v>272</v>
      </c>
    </row>
    <row r="278" spans="2:24">
      <c r="B278" s="284" t="s">
        <v>558</v>
      </c>
      <c r="C278" s="285" t="s">
        <v>297</v>
      </c>
      <c r="D278" s="286">
        <v>0</v>
      </c>
      <c r="E278" s="286">
        <v>3</v>
      </c>
      <c r="F278" s="286">
        <v>2</v>
      </c>
      <c r="G278" s="286">
        <v>9</v>
      </c>
      <c r="H278" s="286">
        <v>130</v>
      </c>
      <c r="I278" s="286">
        <v>68</v>
      </c>
      <c r="J278" s="286">
        <f t="shared" si="24"/>
        <v>212</v>
      </c>
      <c r="K278" s="286">
        <v>0</v>
      </c>
      <c r="L278" s="286">
        <v>5</v>
      </c>
      <c r="M278" s="286">
        <v>5</v>
      </c>
      <c r="N278" s="286">
        <v>11</v>
      </c>
      <c r="O278" s="286">
        <v>87</v>
      </c>
      <c r="P278" s="286">
        <v>218</v>
      </c>
      <c r="Q278" s="286">
        <f t="shared" si="25"/>
        <v>326</v>
      </c>
      <c r="R278" s="286">
        <f t="shared" si="28"/>
        <v>0</v>
      </c>
      <c r="S278" s="286">
        <f t="shared" si="28"/>
        <v>8</v>
      </c>
      <c r="T278" s="286">
        <f t="shared" si="28"/>
        <v>7</v>
      </c>
      <c r="U278" s="286">
        <f t="shared" si="27"/>
        <v>20</v>
      </c>
      <c r="V278" s="286">
        <f t="shared" si="27"/>
        <v>217</v>
      </c>
      <c r="W278" s="286">
        <f t="shared" si="27"/>
        <v>286</v>
      </c>
      <c r="X278" s="287">
        <f t="shared" si="27"/>
        <v>538</v>
      </c>
    </row>
    <row r="279" spans="2:24">
      <c r="B279" s="284" t="s">
        <v>300</v>
      </c>
      <c r="C279" s="285" t="s">
        <v>300</v>
      </c>
      <c r="D279" s="286">
        <v>0</v>
      </c>
      <c r="E279" s="286">
        <v>2</v>
      </c>
      <c r="F279" s="286">
        <v>3</v>
      </c>
      <c r="G279" s="286">
        <v>11</v>
      </c>
      <c r="H279" s="286">
        <v>157</v>
      </c>
      <c r="I279" s="286">
        <v>14</v>
      </c>
      <c r="J279" s="286">
        <f t="shared" si="24"/>
        <v>187</v>
      </c>
      <c r="K279" s="286">
        <v>0</v>
      </c>
      <c r="L279" s="286">
        <v>0</v>
      </c>
      <c r="M279" s="286">
        <v>3</v>
      </c>
      <c r="N279" s="286">
        <v>6</v>
      </c>
      <c r="O279" s="286">
        <v>115</v>
      </c>
      <c r="P279" s="286">
        <v>36</v>
      </c>
      <c r="Q279" s="286">
        <f t="shared" si="25"/>
        <v>160</v>
      </c>
      <c r="R279" s="286">
        <f t="shared" si="28"/>
        <v>0</v>
      </c>
      <c r="S279" s="286">
        <f t="shared" si="28"/>
        <v>2</v>
      </c>
      <c r="T279" s="286">
        <f t="shared" si="28"/>
        <v>6</v>
      </c>
      <c r="U279" s="286">
        <f t="shared" si="27"/>
        <v>17</v>
      </c>
      <c r="V279" s="286">
        <f t="shared" si="27"/>
        <v>272</v>
      </c>
      <c r="W279" s="286">
        <f t="shared" si="27"/>
        <v>50</v>
      </c>
      <c r="X279" s="287">
        <f t="shared" si="27"/>
        <v>347</v>
      </c>
    </row>
    <row r="280" spans="2:24">
      <c r="B280" s="284" t="s">
        <v>304</v>
      </c>
      <c r="C280" s="285" t="s">
        <v>269</v>
      </c>
      <c r="D280" s="286">
        <v>0</v>
      </c>
      <c r="E280" s="286">
        <v>1</v>
      </c>
      <c r="F280" s="286">
        <v>4</v>
      </c>
      <c r="G280" s="286">
        <v>12</v>
      </c>
      <c r="H280" s="286">
        <v>65</v>
      </c>
      <c r="I280" s="286">
        <v>30</v>
      </c>
      <c r="J280" s="286">
        <f t="shared" si="24"/>
        <v>112</v>
      </c>
      <c r="K280" s="286">
        <v>0</v>
      </c>
      <c r="L280" s="286">
        <v>1</v>
      </c>
      <c r="M280" s="286">
        <v>4</v>
      </c>
      <c r="N280" s="286">
        <v>16</v>
      </c>
      <c r="O280" s="286">
        <v>32</v>
      </c>
      <c r="P280" s="286">
        <v>43</v>
      </c>
      <c r="Q280" s="286">
        <f t="shared" si="25"/>
        <v>96</v>
      </c>
      <c r="R280" s="286">
        <f t="shared" si="28"/>
        <v>0</v>
      </c>
      <c r="S280" s="286">
        <f t="shared" si="28"/>
        <v>2</v>
      </c>
      <c r="T280" s="286">
        <f t="shared" si="28"/>
        <v>8</v>
      </c>
      <c r="U280" s="286">
        <f t="shared" si="27"/>
        <v>28</v>
      </c>
      <c r="V280" s="286">
        <f t="shared" si="27"/>
        <v>97</v>
      </c>
      <c r="W280" s="286">
        <f t="shared" si="27"/>
        <v>73</v>
      </c>
      <c r="X280" s="287">
        <f t="shared" si="27"/>
        <v>208</v>
      </c>
    </row>
    <row r="281" spans="2:24">
      <c r="B281" s="284" t="s">
        <v>304</v>
      </c>
      <c r="C281" s="285" t="s">
        <v>281</v>
      </c>
      <c r="D281" s="286">
        <v>0</v>
      </c>
      <c r="E281" s="286">
        <v>2</v>
      </c>
      <c r="F281" s="286">
        <v>5</v>
      </c>
      <c r="G281" s="286">
        <v>37</v>
      </c>
      <c r="H281" s="286">
        <v>466</v>
      </c>
      <c r="I281" s="286">
        <v>78</v>
      </c>
      <c r="J281" s="286">
        <f t="shared" si="24"/>
        <v>588</v>
      </c>
      <c r="K281" s="286">
        <v>0</v>
      </c>
      <c r="L281" s="286">
        <v>3</v>
      </c>
      <c r="M281" s="286">
        <v>8</v>
      </c>
      <c r="N281" s="286">
        <v>20</v>
      </c>
      <c r="O281" s="286">
        <v>310</v>
      </c>
      <c r="P281" s="286">
        <v>118</v>
      </c>
      <c r="Q281" s="286">
        <f t="shared" si="25"/>
        <v>459</v>
      </c>
      <c r="R281" s="286">
        <f t="shared" si="28"/>
        <v>0</v>
      </c>
      <c r="S281" s="286">
        <f t="shared" si="28"/>
        <v>5</v>
      </c>
      <c r="T281" s="286">
        <f t="shared" si="28"/>
        <v>13</v>
      </c>
      <c r="U281" s="286">
        <f t="shared" si="27"/>
        <v>57</v>
      </c>
      <c r="V281" s="286">
        <f t="shared" si="27"/>
        <v>776</v>
      </c>
      <c r="W281" s="286">
        <f t="shared" si="27"/>
        <v>196</v>
      </c>
      <c r="X281" s="287">
        <f t="shared" si="27"/>
        <v>1047</v>
      </c>
    </row>
    <row r="282" spans="2:24">
      <c r="B282" s="284" t="s">
        <v>304</v>
      </c>
      <c r="C282" s="285" t="s">
        <v>284</v>
      </c>
      <c r="D282" s="286">
        <v>0</v>
      </c>
      <c r="E282" s="286">
        <v>3</v>
      </c>
      <c r="F282" s="286">
        <v>8</v>
      </c>
      <c r="G282" s="286">
        <v>22</v>
      </c>
      <c r="H282" s="286">
        <v>330</v>
      </c>
      <c r="I282" s="286">
        <v>59</v>
      </c>
      <c r="J282" s="286">
        <f t="shared" si="24"/>
        <v>422</v>
      </c>
      <c r="K282" s="286">
        <v>0</v>
      </c>
      <c r="L282" s="286">
        <v>4</v>
      </c>
      <c r="M282" s="286">
        <v>8</v>
      </c>
      <c r="N282" s="286">
        <v>13</v>
      </c>
      <c r="O282" s="286">
        <v>222</v>
      </c>
      <c r="P282" s="286">
        <v>117</v>
      </c>
      <c r="Q282" s="286">
        <f t="shared" si="25"/>
        <v>364</v>
      </c>
      <c r="R282" s="286">
        <f t="shared" si="28"/>
        <v>0</v>
      </c>
      <c r="S282" s="286">
        <f t="shared" si="28"/>
        <v>7</v>
      </c>
      <c r="T282" s="286">
        <f t="shared" si="28"/>
        <v>16</v>
      </c>
      <c r="U282" s="286">
        <f t="shared" si="27"/>
        <v>35</v>
      </c>
      <c r="V282" s="286">
        <f t="shared" si="27"/>
        <v>552</v>
      </c>
      <c r="W282" s="286">
        <f t="shared" si="27"/>
        <v>176</v>
      </c>
      <c r="X282" s="287">
        <f t="shared" si="27"/>
        <v>786</v>
      </c>
    </row>
    <row r="283" spans="2:24">
      <c r="B283" s="284" t="s">
        <v>304</v>
      </c>
      <c r="C283" s="285" t="s">
        <v>289</v>
      </c>
      <c r="D283" s="286">
        <v>0</v>
      </c>
      <c r="E283" s="286">
        <v>0</v>
      </c>
      <c r="F283" s="286">
        <v>3</v>
      </c>
      <c r="G283" s="286">
        <v>19</v>
      </c>
      <c r="H283" s="286">
        <v>177</v>
      </c>
      <c r="I283" s="286">
        <v>70</v>
      </c>
      <c r="J283" s="286">
        <f t="shared" si="24"/>
        <v>269</v>
      </c>
      <c r="K283" s="286">
        <v>0</v>
      </c>
      <c r="L283" s="286">
        <v>2</v>
      </c>
      <c r="M283" s="286">
        <v>4</v>
      </c>
      <c r="N283" s="286">
        <v>11</v>
      </c>
      <c r="O283" s="286">
        <v>125</v>
      </c>
      <c r="P283" s="286">
        <v>257</v>
      </c>
      <c r="Q283" s="286">
        <f t="shared" si="25"/>
        <v>399</v>
      </c>
      <c r="R283" s="286">
        <f t="shared" si="28"/>
        <v>0</v>
      </c>
      <c r="S283" s="286">
        <f t="shared" si="28"/>
        <v>2</v>
      </c>
      <c r="T283" s="286">
        <f t="shared" si="28"/>
        <v>7</v>
      </c>
      <c r="U283" s="286">
        <f t="shared" si="27"/>
        <v>30</v>
      </c>
      <c r="V283" s="286">
        <f t="shared" si="27"/>
        <v>302</v>
      </c>
      <c r="W283" s="286">
        <f t="shared" si="27"/>
        <v>327</v>
      </c>
      <c r="X283" s="287">
        <f t="shared" si="27"/>
        <v>668</v>
      </c>
    </row>
    <row r="284" spans="2:24">
      <c r="B284" s="284" t="s">
        <v>304</v>
      </c>
      <c r="C284" s="285" t="s">
        <v>291</v>
      </c>
      <c r="D284" s="286">
        <v>0</v>
      </c>
      <c r="E284" s="286">
        <v>1</v>
      </c>
      <c r="F284" s="286">
        <v>10</v>
      </c>
      <c r="G284" s="286">
        <v>9</v>
      </c>
      <c r="H284" s="286">
        <v>73</v>
      </c>
      <c r="I284" s="286">
        <v>19</v>
      </c>
      <c r="J284" s="286">
        <f t="shared" si="24"/>
        <v>112</v>
      </c>
      <c r="K284" s="286">
        <v>0</v>
      </c>
      <c r="L284" s="286">
        <v>1</v>
      </c>
      <c r="M284" s="286">
        <v>8</v>
      </c>
      <c r="N284" s="286">
        <v>12</v>
      </c>
      <c r="O284" s="286">
        <v>46</v>
      </c>
      <c r="P284" s="286">
        <v>55</v>
      </c>
      <c r="Q284" s="286">
        <f t="shared" si="25"/>
        <v>122</v>
      </c>
      <c r="R284" s="286">
        <f t="shared" si="28"/>
        <v>0</v>
      </c>
      <c r="S284" s="286">
        <f t="shared" si="28"/>
        <v>2</v>
      </c>
      <c r="T284" s="286">
        <f t="shared" si="28"/>
        <v>18</v>
      </c>
      <c r="U284" s="286">
        <f t="shared" si="27"/>
        <v>21</v>
      </c>
      <c r="V284" s="286">
        <f t="shared" si="27"/>
        <v>119</v>
      </c>
      <c r="W284" s="286">
        <f t="shared" si="27"/>
        <v>74</v>
      </c>
      <c r="X284" s="287">
        <f t="shared" si="27"/>
        <v>234</v>
      </c>
    </row>
    <row r="285" spans="2:24">
      <c r="B285" s="284" t="s">
        <v>304</v>
      </c>
      <c r="C285" s="285" t="s">
        <v>304</v>
      </c>
      <c r="D285" s="286">
        <v>0</v>
      </c>
      <c r="E285" s="286">
        <v>0</v>
      </c>
      <c r="F285" s="286">
        <v>1</v>
      </c>
      <c r="G285" s="286">
        <v>12</v>
      </c>
      <c r="H285" s="286">
        <v>61</v>
      </c>
      <c r="I285" s="286">
        <v>29</v>
      </c>
      <c r="J285" s="286">
        <f t="shared" si="24"/>
        <v>103</v>
      </c>
      <c r="K285" s="286">
        <v>0</v>
      </c>
      <c r="L285" s="286">
        <v>1</v>
      </c>
      <c r="M285" s="286">
        <v>2</v>
      </c>
      <c r="N285" s="286">
        <v>10</v>
      </c>
      <c r="O285" s="286">
        <v>32</v>
      </c>
      <c r="P285" s="286">
        <v>116</v>
      </c>
      <c r="Q285" s="286">
        <f t="shared" si="25"/>
        <v>161</v>
      </c>
      <c r="R285" s="286">
        <f t="shared" si="28"/>
        <v>0</v>
      </c>
      <c r="S285" s="286">
        <f t="shared" si="28"/>
        <v>1</v>
      </c>
      <c r="T285" s="286">
        <f t="shared" si="28"/>
        <v>3</v>
      </c>
      <c r="U285" s="286">
        <f t="shared" si="27"/>
        <v>22</v>
      </c>
      <c r="V285" s="286">
        <f t="shared" si="27"/>
        <v>93</v>
      </c>
      <c r="W285" s="286">
        <f t="shared" si="27"/>
        <v>145</v>
      </c>
      <c r="X285" s="287">
        <f t="shared" si="27"/>
        <v>264</v>
      </c>
    </row>
    <row r="286" spans="2:24">
      <c r="B286" s="284" t="s">
        <v>306</v>
      </c>
      <c r="C286" s="285" t="s">
        <v>306</v>
      </c>
      <c r="D286" s="286">
        <v>0</v>
      </c>
      <c r="E286" s="286">
        <v>5</v>
      </c>
      <c r="F286" s="286">
        <v>5</v>
      </c>
      <c r="G286" s="286">
        <v>21</v>
      </c>
      <c r="H286" s="286">
        <v>102</v>
      </c>
      <c r="I286" s="286">
        <v>19</v>
      </c>
      <c r="J286" s="286">
        <f t="shared" si="24"/>
        <v>152</v>
      </c>
      <c r="K286" s="286">
        <v>0</v>
      </c>
      <c r="L286" s="286">
        <v>2</v>
      </c>
      <c r="M286" s="286">
        <v>3</v>
      </c>
      <c r="N286" s="286">
        <v>18</v>
      </c>
      <c r="O286" s="286">
        <v>48</v>
      </c>
      <c r="P286" s="286">
        <v>34</v>
      </c>
      <c r="Q286" s="286">
        <f t="shared" si="25"/>
        <v>105</v>
      </c>
      <c r="R286" s="286">
        <f t="shared" si="28"/>
        <v>0</v>
      </c>
      <c r="S286" s="286">
        <f t="shared" si="28"/>
        <v>7</v>
      </c>
      <c r="T286" s="286">
        <f t="shared" si="28"/>
        <v>8</v>
      </c>
      <c r="U286" s="286">
        <f t="shared" si="27"/>
        <v>39</v>
      </c>
      <c r="V286" s="286">
        <f t="shared" si="27"/>
        <v>150</v>
      </c>
      <c r="W286" s="286">
        <f>I286+P286</f>
        <v>53</v>
      </c>
      <c r="X286" s="287">
        <f t="shared" si="27"/>
        <v>257</v>
      </c>
    </row>
    <row r="287" spans="2:24" s="301" customFormat="1">
      <c r="B287" s="366"/>
      <c r="C287" s="298" t="s">
        <v>308</v>
      </c>
      <c r="D287" s="299">
        <f>SUM(D238:D286)</f>
        <v>60</v>
      </c>
      <c r="E287" s="299">
        <f t="shared" ref="E287:X287" si="29">SUM(E238:E286)</f>
        <v>175</v>
      </c>
      <c r="F287" s="299">
        <f t="shared" si="29"/>
        <v>253</v>
      </c>
      <c r="G287" s="299">
        <f t="shared" si="29"/>
        <v>827</v>
      </c>
      <c r="H287" s="299">
        <f t="shared" si="29"/>
        <v>6701</v>
      </c>
      <c r="I287" s="299">
        <f t="shared" si="29"/>
        <v>2279</v>
      </c>
      <c r="J287" s="299">
        <f t="shared" si="29"/>
        <v>10295</v>
      </c>
      <c r="K287" s="299">
        <f t="shared" si="29"/>
        <v>55</v>
      </c>
      <c r="L287" s="299">
        <f t="shared" si="29"/>
        <v>151</v>
      </c>
      <c r="M287" s="299">
        <f t="shared" si="29"/>
        <v>246</v>
      </c>
      <c r="N287" s="299">
        <f t="shared" si="29"/>
        <v>668</v>
      </c>
      <c r="O287" s="299">
        <f t="shared" si="29"/>
        <v>4142</v>
      </c>
      <c r="P287" s="299">
        <f t="shared" si="29"/>
        <v>5512</v>
      </c>
      <c r="Q287" s="299">
        <f t="shared" si="29"/>
        <v>10774</v>
      </c>
      <c r="R287" s="299">
        <f t="shared" si="29"/>
        <v>115</v>
      </c>
      <c r="S287" s="299">
        <f t="shared" si="29"/>
        <v>326</v>
      </c>
      <c r="T287" s="299">
        <f t="shared" si="29"/>
        <v>499</v>
      </c>
      <c r="U287" s="299">
        <f t="shared" si="29"/>
        <v>1495</v>
      </c>
      <c r="V287" s="299">
        <f t="shared" si="29"/>
        <v>10843</v>
      </c>
      <c r="W287" s="299">
        <f t="shared" si="29"/>
        <v>7791</v>
      </c>
      <c r="X287" s="299">
        <f t="shared" si="29"/>
        <v>21069</v>
      </c>
    </row>
    <row r="288" spans="2:24" s="301" customFormat="1">
      <c r="B288" s="367"/>
      <c r="C288" s="298" t="s">
        <v>58</v>
      </c>
      <c r="D288" s="299">
        <v>0</v>
      </c>
      <c r="E288" s="299">
        <v>17</v>
      </c>
      <c r="F288" s="299">
        <v>34</v>
      </c>
      <c r="G288" s="299">
        <v>110</v>
      </c>
      <c r="H288" s="299">
        <v>1452</v>
      </c>
      <c r="I288" s="299">
        <v>1273</v>
      </c>
      <c r="J288" s="299">
        <f>SUM(D288:I288)</f>
        <v>2886</v>
      </c>
      <c r="K288" s="299">
        <v>1</v>
      </c>
      <c r="L288" s="299">
        <v>10</v>
      </c>
      <c r="M288" s="299">
        <v>42</v>
      </c>
      <c r="N288" s="299">
        <v>126</v>
      </c>
      <c r="O288" s="299">
        <v>770</v>
      </c>
      <c r="P288" s="299">
        <v>2997</v>
      </c>
      <c r="Q288" s="299">
        <f>SUM(K288:P288)</f>
        <v>3946</v>
      </c>
      <c r="R288" s="299">
        <f t="shared" ref="R288:X289" si="30">D288+K288</f>
        <v>1</v>
      </c>
      <c r="S288" s="299">
        <f t="shared" si="30"/>
        <v>27</v>
      </c>
      <c r="T288" s="299">
        <f t="shared" si="30"/>
        <v>76</v>
      </c>
      <c r="U288" s="299">
        <f t="shared" si="30"/>
        <v>236</v>
      </c>
      <c r="V288" s="299">
        <f t="shared" si="30"/>
        <v>2222</v>
      </c>
      <c r="W288" s="299">
        <f t="shared" si="30"/>
        <v>4270</v>
      </c>
      <c r="X288" s="300">
        <f t="shared" si="30"/>
        <v>6832</v>
      </c>
    </row>
    <row r="289" spans="2:24" s="301" customFormat="1" ht="13.5" thickBot="1">
      <c r="B289" s="368"/>
      <c r="C289" s="302" t="s">
        <v>309</v>
      </c>
      <c r="D289" s="303">
        <f>SUM(D287:D288)</f>
        <v>60</v>
      </c>
      <c r="E289" s="303">
        <f t="shared" ref="E289:Q289" si="31">SUM(E287:E288)</f>
        <v>192</v>
      </c>
      <c r="F289" s="303">
        <f t="shared" si="31"/>
        <v>287</v>
      </c>
      <c r="G289" s="303">
        <f t="shared" si="31"/>
        <v>937</v>
      </c>
      <c r="H289" s="303">
        <f t="shared" si="31"/>
        <v>8153</v>
      </c>
      <c r="I289" s="303">
        <f t="shared" si="31"/>
        <v>3552</v>
      </c>
      <c r="J289" s="303">
        <f t="shared" si="31"/>
        <v>13181</v>
      </c>
      <c r="K289" s="303">
        <f t="shared" si="31"/>
        <v>56</v>
      </c>
      <c r="L289" s="303">
        <f t="shared" si="31"/>
        <v>161</v>
      </c>
      <c r="M289" s="303">
        <f t="shared" si="31"/>
        <v>288</v>
      </c>
      <c r="N289" s="303">
        <f t="shared" si="31"/>
        <v>794</v>
      </c>
      <c r="O289" s="303">
        <f t="shared" si="31"/>
        <v>4912</v>
      </c>
      <c r="P289" s="303">
        <f t="shared" si="31"/>
        <v>8509</v>
      </c>
      <c r="Q289" s="303">
        <f t="shared" si="31"/>
        <v>14720</v>
      </c>
      <c r="R289" s="303">
        <f t="shared" si="30"/>
        <v>116</v>
      </c>
      <c r="S289" s="303">
        <f t="shared" si="30"/>
        <v>353</v>
      </c>
      <c r="T289" s="303">
        <f t="shared" si="30"/>
        <v>575</v>
      </c>
      <c r="U289" s="303">
        <f t="shared" si="30"/>
        <v>1731</v>
      </c>
      <c r="V289" s="303">
        <f t="shared" si="30"/>
        <v>13065</v>
      </c>
      <c r="W289" s="303">
        <f t="shared" si="30"/>
        <v>12061</v>
      </c>
      <c r="X289" s="304">
        <f t="shared" si="30"/>
        <v>27901</v>
      </c>
    </row>
    <row r="290" spans="2:24">
      <c r="C290" s="308"/>
      <c r="D290" s="309"/>
      <c r="E290" s="309"/>
      <c r="F290" s="309"/>
      <c r="G290" s="309"/>
      <c r="H290" s="309"/>
      <c r="I290" s="309"/>
      <c r="J290" s="309"/>
      <c r="K290" s="309"/>
      <c r="L290" s="309"/>
      <c r="M290" s="309"/>
      <c r="N290" s="309"/>
      <c r="O290" s="309"/>
      <c r="P290" s="309"/>
      <c r="Q290" s="309"/>
      <c r="R290" s="309"/>
      <c r="S290" s="309"/>
      <c r="T290" s="309"/>
      <c r="U290" s="309"/>
      <c r="V290" s="309"/>
      <c r="W290" s="309"/>
      <c r="X290" s="309"/>
    </row>
    <row r="291" spans="2:24">
      <c r="C291" s="305"/>
      <c r="D291" s="307"/>
      <c r="E291" s="307"/>
      <c r="F291" s="307"/>
      <c r="G291" s="307"/>
      <c r="H291" s="307"/>
      <c r="I291" s="307"/>
      <c r="J291" s="307"/>
      <c r="K291" s="307"/>
      <c r="L291" s="307"/>
      <c r="M291" s="307"/>
      <c r="N291" s="307"/>
      <c r="O291" s="307"/>
      <c r="P291" s="307"/>
      <c r="Q291" s="307"/>
      <c r="R291" s="307"/>
      <c r="S291" s="307"/>
      <c r="T291" s="307"/>
      <c r="U291" s="307"/>
      <c r="V291" s="307"/>
      <c r="W291" s="307"/>
      <c r="X291" s="307"/>
    </row>
    <row r="292" spans="2:24">
      <c r="C292" s="305"/>
      <c r="D292" s="305"/>
      <c r="E292" s="305"/>
      <c r="F292" s="305"/>
      <c r="G292" s="305"/>
      <c r="H292" s="305"/>
      <c r="I292" s="305"/>
      <c r="J292" s="305"/>
      <c r="K292" s="305"/>
      <c r="L292" s="305"/>
      <c r="M292" s="305"/>
      <c r="N292" s="305"/>
      <c r="O292" s="305"/>
      <c r="P292" s="305"/>
      <c r="Q292" s="305"/>
      <c r="R292" s="305"/>
      <c r="S292" s="305"/>
      <c r="T292" s="305"/>
      <c r="U292" s="305"/>
      <c r="V292" s="305"/>
      <c r="W292" s="305"/>
      <c r="X292" s="305"/>
    </row>
    <row r="293" spans="2:24">
      <c r="C293" s="305"/>
      <c r="D293" s="305"/>
      <c r="E293" s="305"/>
      <c r="F293" s="305"/>
      <c r="G293" s="305"/>
      <c r="H293" s="305"/>
      <c r="I293" s="305"/>
      <c r="J293" s="305"/>
      <c r="K293" s="305"/>
      <c r="L293" s="305"/>
      <c r="M293" s="305"/>
      <c r="N293" s="305"/>
      <c r="O293" s="305"/>
      <c r="P293" s="305"/>
      <c r="Q293" s="305"/>
      <c r="R293" s="305"/>
      <c r="S293" s="305"/>
      <c r="T293" s="305"/>
      <c r="U293" s="305"/>
      <c r="V293" s="305"/>
      <c r="W293" s="305"/>
      <c r="X293" s="305"/>
    </row>
    <row r="294" spans="2:24">
      <c r="C294" s="360" t="s">
        <v>52</v>
      </c>
      <c r="D294" s="360"/>
      <c r="E294" s="360"/>
      <c r="F294" s="360"/>
      <c r="G294" s="360"/>
      <c r="H294" s="360"/>
      <c r="I294" s="360"/>
      <c r="J294" s="360"/>
      <c r="K294" s="360"/>
      <c r="L294" s="360"/>
      <c r="M294" s="360"/>
      <c r="N294" s="360"/>
      <c r="O294" s="360"/>
      <c r="P294" s="360"/>
      <c r="Q294" s="360"/>
      <c r="R294" s="360"/>
      <c r="S294" s="360"/>
      <c r="T294" s="360"/>
      <c r="U294" s="360"/>
      <c r="V294" s="360"/>
      <c r="W294" s="360"/>
      <c r="X294" s="305"/>
    </row>
    <row r="295" spans="2:24" ht="13.5" thickBot="1">
      <c r="C295" s="360" t="s">
        <v>56</v>
      </c>
      <c r="D295" s="360"/>
      <c r="E295" s="360"/>
      <c r="F295" s="360"/>
      <c r="G295" s="360"/>
      <c r="H295" s="360"/>
      <c r="I295" s="360"/>
      <c r="J295" s="360"/>
      <c r="K295" s="360"/>
      <c r="L295" s="360"/>
      <c r="M295" s="360"/>
      <c r="N295" s="360"/>
      <c r="O295" s="360"/>
      <c r="P295" s="360"/>
      <c r="Q295" s="360"/>
      <c r="R295" s="360"/>
      <c r="S295" s="360"/>
      <c r="T295" s="360"/>
      <c r="U295" s="360"/>
      <c r="V295" s="360"/>
      <c r="W295" s="360"/>
      <c r="X295" s="282"/>
    </row>
    <row r="296" spans="2:24">
      <c r="B296" s="354" t="s">
        <v>21</v>
      </c>
      <c r="C296" s="356" t="s">
        <v>559</v>
      </c>
      <c r="D296" s="356" t="s">
        <v>560</v>
      </c>
      <c r="E296" s="356"/>
      <c r="F296" s="356"/>
      <c r="G296" s="356"/>
      <c r="H296" s="356"/>
      <c r="I296" s="356"/>
      <c r="J296" s="356"/>
      <c r="K296" s="358" t="s">
        <v>561</v>
      </c>
      <c r="L296" s="358"/>
      <c r="M296" s="358"/>
      <c r="N296" s="358"/>
      <c r="O296" s="358"/>
      <c r="P296" s="358"/>
      <c r="Q296" s="358"/>
      <c r="R296" s="358" t="s">
        <v>562</v>
      </c>
      <c r="S296" s="358"/>
      <c r="T296" s="358"/>
      <c r="U296" s="358"/>
      <c r="V296" s="358"/>
      <c r="W296" s="358"/>
      <c r="X296" s="361"/>
    </row>
    <row r="297" spans="2:24">
      <c r="B297" s="355"/>
      <c r="C297" s="357"/>
      <c r="D297" s="357"/>
      <c r="E297" s="357"/>
      <c r="F297" s="357"/>
      <c r="G297" s="357"/>
      <c r="H297" s="357"/>
      <c r="I297" s="357"/>
      <c r="J297" s="357"/>
      <c r="K297" s="359"/>
      <c r="L297" s="359"/>
      <c r="M297" s="359"/>
      <c r="N297" s="359"/>
      <c r="O297" s="359"/>
      <c r="P297" s="359"/>
      <c r="Q297" s="359"/>
      <c r="R297" s="359"/>
      <c r="S297" s="359"/>
      <c r="T297" s="359"/>
      <c r="U297" s="359"/>
      <c r="V297" s="359"/>
      <c r="W297" s="359"/>
      <c r="X297" s="362"/>
    </row>
    <row r="298" spans="2:24">
      <c r="B298" s="355"/>
      <c r="C298" s="357"/>
      <c r="D298" s="352" t="s">
        <v>249</v>
      </c>
      <c r="E298" s="352" t="s">
        <v>250</v>
      </c>
      <c r="F298" s="352" t="s">
        <v>251</v>
      </c>
      <c r="G298" s="352" t="s">
        <v>252</v>
      </c>
      <c r="H298" s="352" t="s">
        <v>253</v>
      </c>
      <c r="I298" s="352" t="s">
        <v>254</v>
      </c>
      <c r="J298" s="352" t="s">
        <v>255</v>
      </c>
      <c r="K298" s="352" t="s">
        <v>249</v>
      </c>
      <c r="L298" s="352" t="s">
        <v>256</v>
      </c>
      <c r="M298" s="352" t="s">
        <v>251</v>
      </c>
      <c r="N298" s="352" t="s">
        <v>252</v>
      </c>
      <c r="O298" s="352" t="s">
        <v>257</v>
      </c>
      <c r="P298" s="352" t="s">
        <v>254</v>
      </c>
      <c r="Q298" s="352" t="s">
        <v>255</v>
      </c>
      <c r="R298" s="352" t="s">
        <v>249</v>
      </c>
      <c r="S298" s="352" t="s">
        <v>256</v>
      </c>
      <c r="T298" s="352" t="s">
        <v>258</v>
      </c>
      <c r="U298" s="352" t="s">
        <v>252</v>
      </c>
      <c r="V298" s="352" t="s">
        <v>259</v>
      </c>
      <c r="W298" s="352" t="s">
        <v>254</v>
      </c>
      <c r="X298" s="353" t="s">
        <v>260</v>
      </c>
    </row>
    <row r="299" spans="2:24">
      <c r="B299" s="355"/>
      <c r="C299" s="357"/>
      <c r="D299" s="352"/>
      <c r="E299" s="352"/>
      <c r="F299" s="352"/>
      <c r="G299" s="352"/>
      <c r="H299" s="352"/>
      <c r="I299" s="352"/>
      <c r="J299" s="352"/>
      <c r="K299" s="352"/>
      <c r="L299" s="352"/>
      <c r="M299" s="352"/>
      <c r="N299" s="352"/>
      <c r="O299" s="352"/>
      <c r="P299" s="352"/>
      <c r="Q299" s="352"/>
      <c r="R299" s="352"/>
      <c r="S299" s="352"/>
      <c r="T299" s="352"/>
      <c r="U299" s="352"/>
      <c r="V299" s="352"/>
      <c r="W299" s="352"/>
      <c r="X299" s="353"/>
    </row>
    <row r="300" spans="2:24">
      <c r="B300" s="355"/>
      <c r="C300" s="357"/>
      <c r="D300" s="352"/>
      <c r="E300" s="352"/>
      <c r="F300" s="352"/>
      <c r="G300" s="352"/>
      <c r="H300" s="352"/>
      <c r="I300" s="352"/>
      <c r="J300" s="352"/>
      <c r="K300" s="352"/>
      <c r="L300" s="352"/>
      <c r="M300" s="352"/>
      <c r="N300" s="352"/>
      <c r="O300" s="352"/>
      <c r="P300" s="352"/>
      <c r="Q300" s="352"/>
      <c r="R300" s="352"/>
      <c r="S300" s="352"/>
      <c r="T300" s="352"/>
      <c r="U300" s="352"/>
      <c r="V300" s="352"/>
      <c r="W300" s="352"/>
      <c r="X300" s="353"/>
    </row>
    <row r="301" spans="2:24">
      <c r="B301" s="355"/>
      <c r="C301" s="357"/>
      <c r="D301" s="352"/>
      <c r="E301" s="352"/>
      <c r="F301" s="352"/>
      <c r="G301" s="352"/>
      <c r="H301" s="352"/>
      <c r="I301" s="352"/>
      <c r="J301" s="352"/>
      <c r="K301" s="352"/>
      <c r="L301" s="352"/>
      <c r="M301" s="352"/>
      <c r="N301" s="352"/>
      <c r="O301" s="352"/>
      <c r="P301" s="352"/>
      <c r="Q301" s="352"/>
      <c r="R301" s="352"/>
      <c r="S301" s="352"/>
      <c r="T301" s="352"/>
      <c r="U301" s="352"/>
      <c r="V301" s="352"/>
      <c r="W301" s="352"/>
      <c r="X301" s="353"/>
    </row>
    <row r="302" spans="2:24">
      <c r="B302" s="355"/>
      <c r="C302" s="357"/>
      <c r="D302" s="352"/>
      <c r="E302" s="352"/>
      <c r="F302" s="352"/>
      <c r="G302" s="352"/>
      <c r="H302" s="352"/>
      <c r="I302" s="352"/>
      <c r="J302" s="352"/>
      <c r="K302" s="352"/>
      <c r="L302" s="352"/>
      <c r="M302" s="352"/>
      <c r="N302" s="352"/>
      <c r="O302" s="352"/>
      <c r="P302" s="352"/>
      <c r="Q302" s="352"/>
      <c r="R302" s="352"/>
      <c r="S302" s="352"/>
      <c r="T302" s="352"/>
      <c r="U302" s="352"/>
      <c r="V302" s="352"/>
      <c r="W302" s="352"/>
      <c r="X302" s="353"/>
    </row>
    <row r="303" spans="2:24" hidden="1">
      <c r="B303" s="284" t="s">
        <v>262</v>
      </c>
      <c r="C303" s="285" t="s">
        <v>262</v>
      </c>
      <c r="D303" s="286">
        <v>0</v>
      </c>
      <c r="E303" s="286">
        <v>0</v>
      </c>
      <c r="F303" s="286">
        <v>0</v>
      </c>
      <c r="G303" s="286">
        <v>0</v>
      </c>
      <c r="H303" s="286">
        <v>0</v>
      </c>
      <c r="I303" s="286">
        <v>0</v>
      </c>
      <c r="J303" s="286">
        <f t="shared" ref="J303:J350" si="32">SUM(D303:I303)</f>
        <v>0</v>
      </c>
      <c r="K303" s="286">
        <v>0</v>
      </c>
      <c r="L303" s="286">
        <v>0</v>
      </c>
      <c r="M303" s="286">
        <v>0</v>
      </c>
      <c r="N303" s="286">
        <v>0</v>
      </c>
      <c r="O303" s="286">
        <v>1</v>
      </c>
      <c r="P303" s="286">
        <v>0</v>
      </c>
      <c r="Q303" s="286">
        <f t="shared" ref="Q303:Q350" si="33">SUM(K303:P303)</f>
        <v>1</v>
      </c>
      <c r="R303" s="286">
        <f t="shared" ref="R303:X339" si="34">D303+K303</f>
        <v>0</v>
      </c>
      <c r="S303" s="286">
        <f t="shared" si="34"/>
        <v>0</v>
      </c>
      <c r="T303" s="286">
        <f t="shared" si="34"/>
        <v>0</v>
      </c>
      <c r="U303" s="286">
        <f t="shared" si="34"/>
        <v>0</v>
      </c>
      <c r="V303" s="286">
        <f t="shared" si="34"/>
        <v>1</v>
      </c>
      <c r="W303" s="286">
        <f t="shared" si="34"/>
        <v>0</v>
      </c>
      <c r="X303" s="287">
        <f t="shared" si="34"/>
        <v>1</v>
      </c>
    </row>
    <row r="304" spans="2:24" hidden="1">
      <c r="B304" s="284" t="s">
        <v>544</v>
      </c>
      <c r="C304" s="285" t="s">
        <v>276</v>
      </c>
      <c r="D304" s="286">
        <v>0</v>
      </c>
      <c r="E304" s="286">
        <v>0</v>
      </c>
      <c r="F304" s="286">
        <v>0</v>
      </c>
      <c r="G304" s="286">
        <v>0</v>
      </c>
      <c r="H304" s="286">
        <v>0</v>
      </c>
      <c r="I304" s="286">
        <v>0</v>
      </c>
      <c r="J304" s="286">
        <f t="shared" si="32"/>
        <v>0</v>
      </c>
      <c r="K304" s="286">
        <v>0</v>
      </c>
      <c r="L304" s="286">
        <v>0</v>
      </c>
      <c r="M304" s="286">
        <v>0</v>
      </c>
      <c r="N304" s="286">
        <v>0</v>
      </c>
      <c r="O304" s="286">
        <v>1</v>
      </c>
      <c r="P304" s="286">
        <v>2</v>
      </c>
      <c r="Q304" s="286">
        <f t="shared" si="33"/>
        <v>3</v>
      </c>
      <c r="R304" s="286">
        <f t="shared" si="34"/>
        <v>0</v>
      </c>
      <c r="S304" s="286">
        <f t="shared" si="34"/>
        <v>0</v>
      </c>
      <c r="T304" s="286">
        <f t="shared" si="34"/>
        <v>0</v>
      </c>
      <c r="U304" s="286">
        <f t="shared" si="34"/>
        <v>0</v>
      </c>
      <c r="V304" s="286">
        <f t="shared" si="34"/>
        <v>1</v>
      </c>
      <c r="W304" s="286">
        <f t="shared" si="34"/>
        <v>2</v>
      </c>
      <c r="X304" s="287">
        <f t="shared" si="34"/>
        <v>3</v>
      </c>
    </row>
    <row r="305" spans="2:24" hidden="1">
      <c r="B305" s="284" t="s">
        <v>544</v>
      </c>
      <c r="C305" s="285" t="s">
        <v>285</v>
      </c>
      <c r="D305" s="286">
        <v>0</v>
      </c>
      <c r="E305" s="286">
        <v>0</v>
      </c>
      <c r="F305" s="286">
        <v>0</v>
      </c>
      <c r="G305" s="286">
        <v>0</v>
      </c>
      <c r="H305" s="286">
        <v>0</v>
      </c>
      <c r="I305" s="286">
        <v>0</v>
      </c>
      <c r="J305" s="286">
        <f t="shared" si="32"/>
        <v>0</v>
      </c>
      <c r="K305" s="286">
        <v>0</v>
      </c>
      <c r="L305" s="286">
        <v>0</v>
      </c>
      <c r="M305" s="286">
        <v>0</v>
      </c>
      <c r="N305" s="286">
        <v>0</v>
      </c>
      <c r="O305" s="286">
        <v>0</v>
      </c>
      <c r="P305" s="286">
        <v>0</v>
      </c>
      <c r="Q305" s="286">
        <f t="shared" si="33"/>
        <v>0</v>
      </c>
      <c r="R305" s="286">
        <f t="shared" si="34"/>
        <v>0</v>
      </c>
      <c r="S305" s="286">
        <f t="shared" si="34"/>
        <v>0</v>
      </c>
      <c r="T305" s="286">
        <f t="shared" si="34"/>
        <v>0</v>
      </c>
      <c r="U305" s="286">
        <f t="shared" si="34"/>
        <v>0</v>
      </c>
      <c r="V305" s="286">
        <f t="shared" si="34"/>
        <v>0</v>
      </c>
      <c r="W305" s="286">
        <f t="shared" si="34"/>
        <v>0</v>
      </c>
      <c r="X305" s="287">
        <f t="shared" si="34"/>
        <v>0</v>
      </c>
    </row>
    <row r="306" spans="2:24" hidden="1">
      <c r="B306" s="284" t="s">
        <v>544</v>
      </c>
      <c r="C306" s="285" t="s">
        <v>299</v>
      </c>
      <c r="D306" s="286">
        <v>0</v>
      </c>
      <c r="E306" s="286">
        <v>0</v>
      </c>
      <c r="F306" s="286">
        <v>1</v>
      </c>
      <c r="G306" s="286">
        <v>7</v>
      </c>
      <c r="H306" s="286">
        <v>19</v>
      </c>
      <c r="I306" s="286">
        <v>8</v>
      </c>
      <c r="J306" s="286">
        <f t="shared" si="32"/>
        <v>35</v>
      </c>
      <c r="K306" s="286">
        <v>0</v>
      </c>
      <c r="L306" s="286">
        <v>1</v>
      </c>
      <c r="M306" s="286">
        <v>0</v>
      </c>
      <c r="N306" s="286">
        <v>5</v>
      </c>
      <c r="O306" s="286">
        <v>7</v>
      </c>
      <c r="P306" s="286">
        <v>22</v>
      </c>
      <c r="Q306" s="286">
        <f t="shared" si="33"/>
        <v>35</v>
      </c>
      <c r="R306" s="286">
        <f t="shared" si="34"/>
        <v>0</v>
      </c>
      <c r="S306" s="286">
        <f t="shared" si="34"/>
        <v>1</v>
      </c>
      <c r="T306" s="286">
        <f t="shared" si="34"/>
        <v>1</v>
      </c>
      <c r="U306" s="286">
        <f t="shared" si="34"/>
        <v>12</v>
      </c>
      <c r="V306" s="286">
        <f t="shared" si="34"/>
        <v>26</v>
      </c>
      <c r="W306" s="286">
        <f t="shared" si="34"/>
        <v>30</v>
      </c>
      <c r="X306" s="287">
        <f t="shared" si="34"/>
        <v>70</v>
      </c>
    </row>
    <row r="307" spans="2:24" ht="24" hidden="1">
      <c r="B307" s="284" t="s">
        <v>545</v>
      </c>
      <c r="C307" s="285" t="s">
        <v>282</v>
      </c>
      <c r="D307" s="286">
        <v>0</v>
      </c>
      <c r="E307" s="286">
        <v>0</v>
      </c>
      <c r="F307" s="286">
        <v>0</v>
      </c>
      <c r="G307" s="286">
        <v>1</v>
      </c>
      <c r="H307" s="286">
        <v>1</v>
      </c>
      <c r="I307" s="286">
        <v>1</v>
      </c>
      <c r="J307" s="286">
        <f t="shared" si="32"/>
        <v>3</v>
      </c>
      <c r="K307" s="286">
        <v>0</v>
      </c>
      <c r="L307" s="286">
        <v>0</v>
      </c>
      <c r="M307" s="286">
        <v>1</v>
      </c>
      <c r="N307" s="286">
        <v>1</v>
      </c>
      <c r="O307" s="286">
        <v>3</v>
      </c>
      <c r="P307" s="286">
        <v>3</v>
      </c>
      <c r="Q307" s="286">
        <f t="shared" si="33"/>
        <v>8</v>
      </c>
      <c r="R307" s="286">
        <f t="shared" si="34"/>
        <v>0</v>
      </c>
      <c r="S307" s="286">
        <f t="shared" si="34"/>
        <v>0</v>
      </c>
      <c r="T307" s="286">
        <f t="shared" si="34"/>
        <v>1</v>
      </c>
      <c r="U307" s="286">
        <f t="shared" si="34"/>
        <v>2</v>
      </c>
      <c r="V307" s="286">
        <f t="shared" si="34"/>
        <v>4</v>
      </c>
      <c r="W307" s="286">
        <f t="shared" si="34"/>
        <v>4</v>
      </c>
      <c r="X307" s="287">
        <f t="shared" si="34"/>
        <v>11</v>
      </c>
    </row>
    <row r="308" spans="2:24" hidden="1">
      <c r="B308" s="284" t="s">
        <v>263</v>
      </c>
      <c r="C308" s="285" t="s">
        <v>263</v>
      </c>
      <c r="D308" s="286">
        <v>0</v>
      </c>
      <c r="E308" s="286">
        <v>0</v>
      </c>
      <c r="F308" s="286">
        <v>0</v>
      </c>
      <c r="G308" s="286">
        <v>0</v>
      </c>
      <c r="H308" s="286">
        <v>7</v>
      </c>
      <c r="I308" s="286">
        <v>7</v>
      </c>
      <c r="J308" s="286">
        <f t="shared" si="32"/>
        <v>14</v>
      </c>
      <c r="K308" s="286">
        <v>0</v>
      </c>
      <c r="L308" s="286">
        <v>0</v>
      </c>
      <c r="M308" s="286">
        <v>1</v>
      </c>
      <c r="N308" s="286">
        <v>0</v>
      </c>
      <c r="O308" s="286">
        <v>7</v>
      </c>
      <c r="P308" s="286">
        <v>30</v>
      </c>
      <c r="Q308" s="286">
        <f t="shared" si="33"/>
        <v>38</v>
      </c>
      <c r="R308" s="286">
        <f t="shared" si="34"/>
        <v>0</v>
      </c>
      <c r="S308" s="286">
        <f t="shared" si="34"/>
        <v>0</v>
      </c>
      <c r="T308" s="286">
        <f t="shared" si="34"/>
        <v>1</v>
      </c>
      <c r="U308" s="286">
        <f t="shared" si="34"/>
        <v>0</v>
      </c>
      <c r="V308" s="286">
        <f t="shared" si="34"/>
        <v>14</v>
      </c>
      <c r="W308" s="286">
        <f t="shared" si="34"/>
        <v>37</v>
      </c>
      <c r="X308" s="287">
        <f t="shared" si="34"/>
        <v>52</v>
      </c>
    </row>
    <row r="309" spans="2:24" hidden="1">
      <c r="B309" s="284" t="s">
        <v>546</v>
      </c>
      <c r="C309" s="285" t="s">
        <v>303</v>
      </c>
      <c r="D309" s="286">
        <v>0</v>
      </c>
      <c r="E309" s="286">
        <v>0</v>
      </c>
      <c r="F309" s="286">
        <v>0</v>
      </c>
      <c r="G309" s="286">
        <v>0</v>
      </c>
      <c r="H309" s="286">
        <v>0</v>
      </c>
      <c r="I309" s="286">
        <v>0</v>
      </c>
      <c r="J309" s="286">
        <f t="shared" si="32"/>
        <v>0</v>
      </c>
      <c r="K309" s="286">
        <v>0</v>
      </c>
      <c r="L309" s="286">
        <v>0</v>
      </c>
      <c r="M309" s="286">
        <v>0</v>
      </c>
      <c r="N309" s="286">
        <v>0</v>
      </c>
      <c r="O309" s="286">
        <v>0</v>
      </c>
      <c r="P309" s="286">
        <v>0</v>
      </c>
      <c r="Q309" s="286">
        <f t="shared" si="33"/>
        <v>0</v>
      </c>
      <c r="R309" s="286">
        <f t="shared" si="34"/>
        <v>0</v>
      </c>
      <c r="S309" s="286">
        <f t="shared" si="34"/>
        <v>0</v>
      </c>
      <c r="T309" s="286">
        <f t="shared" si="34"/>
        <v>0</v>
      </c>
      <c r="U309" s="286">
        <f t="shared" si="34"/>
        <v>0</v>
      </c>
      <c r="V309" s="286">
        <f t="shared" si="34"/>
        <v>0</v>
      </c>
      <c r="W309" s="286">
        <f t="shared" si="34"/>
        <v>0</v>
      </c>
      <c r="X309" s="287">
        <f t="shared" si="34"/>
        <v>0</v>
      </c>
    </row>
    <row r="310" spans="2:24" hidden="1">
      <c r="B310" s="284" t="s">
        <v>274</v>
      </c>
      <c r="C310" s="285" t="s">
        <v>267</v>
      </c>
      <c r="D310" s="286">
        <v>0</v>
      </c>
      <c r="E310" s="286">
        <v>0</v>
      </c>
      <c r="F310" s="286">
        <v>0</v>
      </c>
      <c r="G310" s="286">
        <v>0</v>
      </c>
      <c r="H310" s="286">
        <v>0</v>
      </c>
      <c r="I310" s="286">
        <v>0</v>
      </c>
      <c r="J310" s="286">
        <f t="shared" si="32"/>
        <v>0</v>
      </c>
      <c r="K310" s="286">
        <v>0</v>
      </c>
      <c r="L310" s="286">
        <v>0</v>
      </c>
      <c r="M310" s="286">
        <v>0</v>
      </c>
      <c r="N310" s="286">
        <v>0</v>
      </c>
      <c r="O310" s="286">
        <v>0</v>
      </c>
      <c r="P310" s="286">
        <v>0</v>
      </c>
      <c r="Q310" s="286">
        <f t="shared" si="33"/>
        <v>0</v>
      </c>
      <c r="R310" s="286">
        <f t="shared" si="34"/>
        <v>0</v>
      </c>
      <c r="S310" s="286">
        <f t="shared" si="34"/>
        <v>0</v>
      </c>
      <c r="T310" s="286">
        <f t="shared" si="34"/>
        <v>0</v>
      </c>
      <c r="U310" s="286">
        <f t="shared" si="34"/>
        <v>0</v>
      </c>
      <c r="V310" s="286">
        <f t="shared" si="34"/>
        <v>0</v>
      </c>
      <c r="W310" s="286">
        <f t="shared" si="34"/>
        <v>0</v>
      </c>
      <c r="X310" s="287">
        <f t="shared" si="34"/>
        <v>0</v>
      </c>
    </row>
    <row r="311" spans="2:24" hidden="1">
      <c r="B311" s="284" t="s">
        <v>274</v>
      </c>
      <c r="C311" s="285" t="s">
        <v>274</v>
      </c>
      <c r="D311" s="286">
        <v>0</v>
      </c>
      <c r="E311" s="286">
        <v>0</v>
      </c>
      <c r="F311" s="286">
        <v>0</v>
      </c>
      <c r="G311" s="286">
        <v>0</v>
      </c>
      <c r="H311" s="286">
        <v>0</v>
      </c>
      <c r="I311" s="286">
        <v>0</v>
      </c>
      <c r="J311" s="286">
        <f t="shared" si="32"/>
        <v>0</v>
      </c>
      <c r="K311" s="286">
        <v>0</v>
      </c>
      <c r="L311" s="286">
        <v>0</v>
      </c>
      <c r="M311" s="286">
        <v>0</v>
      </c>
      <c r="N311" s="286">
        <v>0</v>
      </c>
      <c r="O311" s="286">
        <v>0</v>
      </c>
      <c r="P311" s="286">
        <v>0</v>
      </c>
      <c r="Q311" s="286">
        <f t="shared" si="33"/>
        <v>0</v>
      </c>
      <c r="R311" s="286">
        <f t="shared" si="34"/>
        <v>0</v>
      </c>
      <c r="S311" s="286">
        <f t="shared" si="34"/>
        <v>0</v>
      </c>
      <c r="T311" s="286">
        <f t="shared" si="34"/>
        <v>0</v>
      </c>
      <c r="U311" s="286">
        <f t="shared" si="34"/>
        <v>0</v>
      </c>
      <c r="V311" s="286">
        <f t="shared" si="34"/>
        <v>0</v>
      </c>
      <c r="W311" s="286">
        <f t="shared" si="34"/>
        <v>0</v>
      </c>
      <c r="X311" s="287">
        <f t="shared" si="34"/>
        <v>0</v>
      </c>
    </row>
    <row r="312" spans="2:24" hidden="1">
      <c r="B312" s="284" t="s">
        <v>547</v>
      </c>
      <c r="C312" s="285" t="s">
        <v>295</v>
      </c>
      <c r="D312" s="286">
        <v>0</v>
      </c>
      <c r="E312" s="286">
        <v>0</v>
      </c>
      <c r="F312" s="286">
        <v>0</v>
      </c>
      <c r="G312" s="286">
        <v>0</v>
      </c>
      <c r="H312" s="286">
        <v>1</v>
      </c>
      <c r="I312" s="286">
        <v>0</v>
      </c>
      <c r="J312" s="286">
        <f t="shared" si="32"/>
        <v>1</v>
      </c>
      <c r="K312" s="286">
        <v>0</v>
      </c>
      <c r="L312" s="286">
        <v>0</v>
      </c>
      <c r="M312" s="286">
        <v>0</v>
      </c>
      <c r="N312" s="286">
        <v>2</v>
      </c>
      <c r="O312" s="286">
        <v>0</v>
      </c>
      <c r="P312" s="286">
        <v>0</v>
      </c>
      <c r="Q312" s="286">
        <f t="shared" si="33"/>
        <v>2</v>
      </c>
      <c r="R312" s="286">
        <f t="shared" si="34"/>
        <v>0</v>
      </c>
      <c r="S312" s="286">
        <f t="shared" si="34"/>
        <v>0</v>
      </c>
      <c r="T312" s="286">
        <f t="shared" si="34"/>
        <v>0</v>
      </c>
      <c r="U312" s="286">
        <f t="shared" si="34"/>
        <v>2</v>
      </c>
      <c r="V312" s="286">
        <f t="shared" si="34"/>
        <v>1</v>
      </c>
      <c r="W312" s="286">
        <f t="shared" si="34"/>
        <v>0</v>
      </c>
      <c r="X312" s="287">
        <f t="shared" si="34"/>
        <v>3</v>
      </c>
    </row>
    <row r="313" spans="2:24" hidden="1">
      <c r="B313" s="284" t="s">
        <v>547</v>
      </c>
      <c r="C313" s="285" t="s">
        <v>302</v>
      </c>
      <c r="D313" s="286">
        <v>0</v>
      </c>
      <c r="E313" s="286">
        <v>0</v>
      </c>
      <c r="F313" s="286">
        <v>0</v>
      </c>
      <c r="G313" s="286">
        <v>0</v>
      </c>
      <c r="H313" s="286">
        <v>0</v>
      </c>
      <c r="I313" s="286">
        <v>0</v>
      </c>
      <c r="J313" s="286">
        <f t="shared" si="32"/>
        <v>0</v>
      </c>
      <c r="K313" s="286">
        <v>0</v>
      </c>
      <c r="L313" s="286">
        <v>0</v>
      </c>
      <c r="M313" s="286">
        <v>0</v>
      </c>
      <c r="N313" s="286">
        <v>0</v>
      </c>
      <c r="O313" s="286">
        <v>0</v>
      </c>
      <c r="P313" s="286">
        <v>0</v>
      </c>
      <c r="Q313" s="286">
        <f t="shared" si="33"/>
        <v>0</v>
      </c>
      <c r="R313" s="286">
        <f t="shared" si="34"/>
        <v>0</v>
      </c>
      <c r="S313" s="286">
        <f t="shared" si="34"/>
        <v>0</v>
      </c>
      <c r="T313" s="286">
        <f t="shared" si="34"/>
        <v>0</v>
      </c>
      <c r="U313" s="286">
        <f t="shared" si="34"/>
        <v>0</v>
      </c>
      <c r="V313" s="286">
        <f t="shared" si="34"/>
        <v>0</v>
      </c>
      <c r="W313" s="286">
        <f t="shared" si="34"/>
        <v>0</v>
      </c>
      <c r="X313" s="287">
        <f t="shared" si="34"/>
        <v>0</v>
      </c>
    </row>
    <row r="314" spans="2:24" hidden="1">
      <c r="B314" s="284" t="s">
        <v>547</v>
      </c>
      <c r="C314" s="285" t="s">
        <v>307</v>
      </c>
      <c r="D314" s="286">
        <v>0</v>
      </c>
      <c r="E314" s="286">
        <v>0</v>
      </c>
      <c r="F314" s="286">
        <v>0</v>
      </c>
      <c r="G314" s="286">
        <v>0</v>
      </c>
      <c r="H314" s="286">
        <v>0</v>
      </c>
      <c r="I314" s="286">
        <v>0</v>
      </c>
      <c r="J314" s="286">
        <f t="shared" si="32"/>
        <v>0</v>
      </c>
      <c r="K314" s="286">
        <v>0</v>
      </c>
      <c r="L314" s="286">
        <v>0</v>
      </c>
      <c r="M314" s="286">
        <v>0</v>
      </c>
      <c r="N314" s="286">
        <v>0</v>
      </c>
      <c r="O314" s="286">
        <v>0</v>
      </c>
      <c r="P314" s="286">
        <v>0</v>
      </c>
      <c r="Q314" s="286">
        <f t="shared" si="33"/>
        <v>0</v>
      </c>
      <c r="R314" s="286">
        <f t="shared" si="34"/>
        <v>0</v>
      </c>
      <c r="S314" s="286">
        <f t="shared" si="34"/>
        <v>0</v>
      </c>
      <c r="T314" s="286">
        <f t="shared" si="34"/>
        <v>0</v>
      </c>
      <c r="U314" s="286">
        <f t="shared" si="34"/>
        <v>0</v>
      </c>
      <c r="V314" s="286">
        <f t="shared" si="34"/>
        <v>0</v>
      </c>
      <c r="W314" s="286">
        <f t="shared" si="34"/>
        <v>0</v>
      </c>
      <c r="X314" s="287">
        <f t="shared" si="34"/>
        <v>0</v>
      </c>
    </row>
    <row r="315" spans="2:24" hidden="1">
      <c r="B315" s="284" t="s">
        <v>547</v>
      </c>
      <c r="C315" s="285" t="s">
        <v>57</v>
      </c>
      <c r="D315" s="286">
        <v>0</v>
      </c>
      <c r="E315" s="286">
        <v>0</v>
      </c>
      <c r="F315" s="286">
        <v>0</v>
      </c>
      <c r="G315" s="286">
        <v>0</v>
      </c>
      <c r="H315" s="286">
        <v>0</v>
      </c>
      <c r="I315" s="286">
        <v>0</v>
      </c>
      <c r="J315" s="286">
        <f t="shared" si="32"/>
        <v>0</v>
      </c>
      <c r="K315" s="286">
        <v>0</v>
      </c>
      <c r="L315" s="286">
        <v>0</v>
      </c>
      <c r="M315" s="286">
        <v>0</v>
      </c>
      <c r="N315" s="286">
        <v>0</v>
      </c>
      <c r="O315" s="286">
        <v>0</v>
      </c>
      <c r="P315" s="286">
        <v>0</v>
      </c>
      <c r="Q315" s="286">
        <f t="shared" si="33"/>
        <v>0</v>
      </c>
      <c r="R315" s="286">
        <f t="shared" si="34"/>
        <v>0</v>
      </c>
      <c r="S315" s="286">
        <f t="shared" si="34"/>
        <v>0</v>
      </c>
      <c r="T315" s="286">
        <f t="shared" si="34"/>
        <v>0</v>
      </c>
      <c r="U315" s="286">
        <f t="shared" si="34"/>
        <v>0</v>
      </c>
      <c r="V315" s="286">
        <f t="shared" si="34"/>
        <v>0</v>
      </c>
      <c r="W315" s="286">
        <f t="shared" si="34"/>
        <v>0</v>
      </c>
      <c r="X315" s="287">
        <f t="shared" si="34"/>
        <v>0</v>
      </c>
    </row>
    <row r="316" spans="2:24" hidden="1">
      <c r="B316" s="284" t="s">
        <v>270</v>
      </c>
      <c r="C316" s="285" t="s">
        <v>270</v>
      </c>
      <c r="D316" s="286">
        <v>0</v>
      </c>
      <c r="E316" s="286">
        <v>0</v>
      </c>
      <c r="F316" s="286">
        <v>0</v>
      </c>
      <c r="G316" s="286">
        <v>0</v>
      </c>
      <c r="H316" s="286">
        <v>0</v>
      </c>
      <c r="I316" s="286">
        <v>0</v>
      </c>
      <c r="J316" s="286">
        <f t="shared" si="32"/>
        <v>0</v>
      </c>
      <c r="K316" s="286">
        <v>0</v>
      </c>
      <c r="L316" s="286">
        <v>0</v>
      </c>
      <c r="M316" s="286">
        <v>0</v>
      </c>
      <c r="N316" s="286">
        <v>0</v>
      </c>
      <c r="O316" s="286">
        <v>0</v>
      </c>
      <c r="P316" s="286">
        <v>0</v>
      </c>
      <c r="Q316" s="286">
        <f t="shared" si="33"/>
        <v>0</v>
      </c>
      <c r="R316" s="286">
        <f t="shared" si="34"/>
        <v>0</v>
      </c>
      <c r="S316" s="286">
        <f t="shared" si="34"/>
        <v>0</v>
      </c>
      <c r="T316" s="286">
        <f t="shared" si="34"/>
        <v>0</v>
      </c>
      <c r="U316" s="286">
        <f t="shared" si="34"/>
        <v>0</v>
      </c>
      <c r="V316" s="286">
        <f t="shared" si="34"/>
        <v>0</v>
      </c>
      <c r="W316" s="286">
        <f t="shared" si="34"/>
        <v>0</v>
      </c>
      <c r="X316" s="287">
        <f t="shared" si="34"/>
        <v>0</v>
      </c>
    </row>
    <row r="317" spans="2:24" hidden="1">
      <c r="B317" s="284" t="s">
        <v>275</v>
      </c>
      <c r="C317" s="285" t="s">
        <v>275</v>
      </c>
      <c r="D317" s="286">
        <v>0</v>
      </c>
      <c r="E317" s="286">
        <v>0</v>
      </c>
      <c r="F317" s="286">
        <v>0</v>
      </c>
      <c r="G317" s="286">
        <v>0</v>
      </c>
      <c r="H317" s="286">
        <v>0</v>
      </c>
      <c r="I317" s="286">
        <v>0</v>
      </c>
      <c r="J317" s="286">
        <f t="shared" si="32"/>
        <v>0</v>
      </c>
      <c r="K317" s="286">
        <v>0</v>
      </c>
      <c r="L317" s="286">
        <v>0</v>
      </c>
      <c r="M317" s="286">
        <v>0</v>
      </c>
      <c r="N317" s="286">
        <v>0</v>
      </c>
      <c r="O317" s="286">
        <v>0</v>
      </c>
      <c r="P317" s="286">
        <v>0</v>
      </c>
      <c r="Q317" s="286">
        <f t="shared" si="33"/>
        <v>0</v>
      </c>
      <c r="R317" s="286">
        <f t="shared" si="34"/>
        <v>0</v>
      </c>
      <c r="S317" s="286">
        <f t="shared" si="34"/>
        <v>0</v>
      </c>
      <c r="T317" s="286">
        <f t="shared" si="34"/>
        <v>0</v>
      </c>
      <c r="U317" s="286">
        <f t="shared" si="34"/>
        <v>0</v>
      </c>
      <c r="V317" s="286">
        <f t="shared" si="34"/>
        <v>0</v>
      </c>
      <c r="W317" s="286">
        <f t="shared" si="34"/>
        <v>0</v>
      </c>
      <c r="X317" s="287">
        <f t="shared" si="34"/>
        <v>0</v>
      </c>
    </row>
    <row r="318" spans="2:24" ht="24" hidden="1">
      <c r="B318" s="284" t="s">
        <v>548</v>
      </c>
      <c r="C318" s="285" t="s">
        <v>301</v>
      </c>
      <c r="D318" s="286">
        <v>0</v>
      </c>
      <c r="E318" s="286">
        <v>0</v>
      </c>
      <c r="F318" s="286">
        <v>0</v>
      </c>
      <c r="G318" s="286">
        <v>0</v>
      </c>
      <c r="H318" s="286">
        <v>0</v>
      </c>
      <c r="I318" s="286">
        <v>0</v>
      </c>
      <c r="J318" s="286">
        <f t="shared" si="32"/>
        <v>0</v>
      </c>
      <c r="K318" s="286">
        <v>0</v>
      </c>
      <c r="L318" s="286">
        <v>0</v>
      </c>
      <c r="M318" s="286">
        <v>0</v>
      </c>
      <c r="N318" s="286">
        <v>0</v>
      </c>
      <c r="O318" s="286">
        <v>0</v>
      </c>
      <c r="P318" s="286">
        <v>0</v>
      </c>
      <c r="Q318" s="286">
        <f t="shared" si="33"/>
        <v>0</v>
      </c>
      <c r="R318" s="286">
        <f t="shared" si="34"/>
        <v>0</v>
      </c>
      <c r="S318" s="286">
        <f t="shared" si="34"/>
        <v>0</v>
      </c>
      <c r="T318" s="286">
        <f t="shared" si="34"/>
        <v>0</v>
      </c>
      <c r="U318" s="286">
        <f t="shared" si="34"/>
        <v>0</v>
      </c>
      <c r="V318" s="286">
        <f t="shared" si="34"/>
        <v>0</v>
      </c>
      <c r="W318" s="286">
        <f t="shared" si="34"/>
        <v>0</v>
      </c>
      <c r="X318" s="287">
        <f t="shared" si="34"/>
        <v>0</v>
      </c>
    </row>
    <row r="319" spans="2:24" hidden="1">
      <c r="B319" s="284" t="s">
        <v>278</v>
      </c>
      <c r="C319" s="285" t="s">
        <v>278</v>
      </c>
      <c r="D319" s="286">
        <v>0</v>
      </c>
      <c r="E319" s="286">
        <v>0</v>
      </c>
      <c r="F319" s="286">
        <v>0</v>
      </c>
      <c r="G319" s="286">
        <v>0</v>
      </c>
      <c r="H319" s="286">
        <v>8</v>
      </c>
      <c r="I319" s="286">
        <v>2</v>
      </c>
      <c r="J319" s="286">
        <f t="shared" si="32"/>
        <v>10</v>
      </c>
      <c r="K319" s="286">
        <v>0</v>
      </c>
      <c r="L319" s="286">
        <v>0</v>
      </c>
      <c r="M319" s="286">
        <v>0</v>
      </c>
      <c r="N319" s="286">
        <v>0</v>
      </c>
      <c r="O319" s="286">
        <v>6</v>
      </c>
      <c r="P319" s="286">
        <v>0</v>
      </c>
      <c r="Q319" s="286">
        <f t="shared" si="33"/>
        <v>6</v>
      </c>
      <c r="R319" s="286">
        <f t="shared" si="34"/>
        <v>0</v>
      </c>
      <c r="S319" s="286">
        <f t="shared" si="34"/>
        <v>0</v>
      </c>
      <c r="T319" s="286">
        <f t="shared" si="34"/>
        <v>0</v>
      </c>
      <c r="U319" s="286">
        <f t="shared" si="34"/>
        <v>0</v>
      </c>
      <c r="V319" s="286">
        <f t="shared" si="34"/>
        <v>14</v>
      </c>
      <c r="W319" s="286">
        <f t="shared" si="34"/>
        <v>2</v>
      </c>
      <c r="X319" s="287">
        <f t="shared" si="34"/>
        <v>16</v>
      </c>
    </row>
    <row r="320" spans="2:24" hidden="1">
      <c r="B320" s="284" t="s">
        <v>549</v>
      </c>
      <c r="C320" s="285" t="s">
        <v>261</v>
      </c>
      <c r="D320" s="286">
        <v>0</v>
      </c>
      <c r="E320" s="286">
        <v>0</v>
      </c>
      <c r="F320" s="286">
        <v>0</v>
      </c>
      <c r="G320" s="286">
        <v>0</v>
      </c>
      <c r="H320" s="286">
        <v>0</v>
      </c>
      <c r="I320" s="286">
        <v>1</v>
      </c>
      <c r="J320" s="286">
        <f t="shared" si="32"/>
        <v>1</v>
      </c>
      <c r="K320" s="286">
        <v>0</v>
      </c>
      <c r="L320" s="286">
        <v>0</v>
      </c>
      <c r="M320" s="286">
        <v>0</v>
      </c>
      <c r="N320" s="286">
        <v>0</v>
      </c>
      <c r="O320" s="286">
        <v>0</v>
      </c>
      <c r="P320" s="286">
        <v>0</v>
      </c>
      <c r="Q320" s="286">
        <f t="shared" si="33"/>
        <v>0</v>
      </c>
      <c r="R320" s="286">
        <f t="shared" si="34"/>
        <v>0</v>
      </c>
      <c r="S320" s="286">
        <f t="shared" si="34"/>
        <v>0</v>
      </c>
      <c r="T320" s="286">
        <f t="shared" si="34"/>
        <v>0</v>
      </c>
      <c r="U320" s="286">
        <f t="shared" si="34"/>
        <v>0</v>
      </c>
      <c r="V320" s="286">
        <f t="shared" si="34"/>
        <v>0</v>
      </c>
      <c r="W320" s="286">
        <f t="shared" si="34"/>
        <v>1</v>
      </c>
      <c r="X320" s="287">
        <f t="shared" si="34"/>
        <v>1</v>
      </c>
    </row>
    <row r="321" spans="2:24" hidden="1">
      <c r="B321" s="284" t="s">
        <v>550</v>
      </c>
      <c r="C321" s="285" t="s">
        <v>290</v>
      </c>
      <c r="D321" s="286">
        <v>0</v>
      </c>
      <c r="E321" s="286">
        <v>0</v>
      </c>
      <c r="F321" s="286">
        <v>0</v>
      </c>
      <c r="G321" s="286">
        <v>1</v>
      </c>
      <c r="H321" s="286">
        <v>1</v>
      </c>
      <c r="I321" s="286">
        <v>0</v>
      </c>
      <c r="J321" s="286">
        <f t="shared" si="32"/>
        <v>2</v>
      </c>
      <c r="K321" s="286">
        <v>0</v>
      </c>
      <c r="L321" s="286">
        <v>0</v>
      </c>
      <c r="M321" s="286">
        <v>0</v>
      </c>
      <c r="N321" s="286">
        <v>1</v>
      </c>
      <c r="O321" s="286">
        <v>4</v>
      </c>
      <c r="P321" s="286">
        <v>1</v>
      </c>
      <c r="Q321" s="286">
        <f t="shared" si="33"/>
        <v>6</v>
      </c>
      <c r="R321" s="286">
        <f t="shared" si="34"/>
        <v>0</v>
      </c>
      <c r="S321" s="286">
        <f t="shared" si="34"/>
        <v>0</v>
      </c>
      <c r="T321" s="286">
        <f t="shared" si="34"/>
        <v>0</v>
      </c>
      <c r="U321" s="286">
        <f t="shared" si="34"/>
        <v>2</v>
      </c>
      <c r="V321" s="286">
        <f t="shared" si="34"/>
        <v>5</v>
      </c>
      <c r="W321" s="286">
        <f t="shared" si="34"/>
        <v>1</v>
      </c>
      <c r="X321" s="287">
        <f t="shared" si="34"/>
        <v>8</v>
      </c>
    </row>
    <row r="322" spans="2:24" hidden="1">
      <c r="B322" s="284" t="s">
        <v>551</v>
      </c>
      <c r="C322" s="285" t="s">
        <v>277</v>
      </c>
      <c r="D322" s="286">
        <v>0</v>
      </c>
      <c r="E322" s="286">
        <v>1</v>
      </c>
      <c r="F322" s="286">
        <v>1</v>
      </c>
      <c r="G322" s="286">
        <v>4</v>
      </c>
      <c r="H322" s="286">
        <v>2</v>
      </c>
      <c r="I322" s="286">
        <v>0</v>
      </c>
      <c r="J322" s="286">
        <f t="shared" si="32"/>
        <v>8</v>
      </c>
      <c r="K322" s="286">
        <v>0</v>
      </c>
      <c r="L322" s="286">
        <v>1</v>
      </c>
      <c r="M322" s="286">
        <v>1</v>
      </c>
      <c r="N322" s="286">
        <v>3</v>
      </c>
      <c r="O322" s="286">
        <v>3</v>
      </c>
      <c r="P322" s="286">
        <v>1</v>
      </c>
      <c r="Q322" s="286">
        <f t="shared" si="33"/>
        <v>9</v>
      </c>
      <c r="R322" s="286">
        <f t="shared" si="34"/>
        <v>0</v>
      </c>
      <c r="S322" s="286">
        <f t="shared" si="34"/>
        <v>2</v>
      </c>
      <c r="T322" s="286">
        <f t="shared" si="34"/>
        <v>2</v>
      </c>
      <c r="U322" s="286">
        <f t="shared" si="34"/>
        <v>7</v>
      </c>
      <c r="V322" s="286">
        <f t="shared" si="34"/>
        <v>5</v>
      </c>
      <c r="W322" s="286">
        <f t="shared" si="34"/>
        <v>1</v>
      </c>
      <c r="X322" s="287">
        <f t="shared" si="34"/>
        <v>17</v>
      </c>
    </row>
    <row r="323" spans="2:24" hidden="1">
      <c r="B323" s="284" t="s">
        <v>22</v>
      </c>
      <c r="C323" s="285" t="s">
        <v>287</v>
      </c>
      <c r="D323" s="286">
        <v>0</v>
      </c>
      <c r="E323" s="286">
        <v>0</v>
      </c>
      <c r="F323" s="286">
        <v>0</v>
      </c>
      <c r="G323" s="286">
        <v>0</v>
      </c>
      <c r="H323" s="286">
        <v>0</v>
      </c>
      <c r="I323" s="286">
        <v>0</v>
      </c>
      <c r="J323" s="286">
        <f t="shared" si="32"/>
        <v>0</v>
      </c>
      <c r="K323" s="286">
        <v>0</v>
      </c>
      <c r="L323" s="286">
        <v>0</v>
      </c>
      <c r="M323" s="286">
        <v>0</v>
      </c>
      <c r="N323" s="286">
        <v>0</v>
      </c>
      <c r="O323" s="286">
        <v>0</v>
      </c>
      <c r="P323" s="286">
        <v>0</v>
      </c>
      <c r="Q323" s="286">
        <f t="shared" si="33"/>
        <v>0</v>
      </c>
      <c r="R323" s="286">
        <f t="shared" si="34"/>
        <v>0</v>
      </c>
      <c r="S323" s="286">
        <f t="shared" si="34"/>
        <v>0</v>
      </c>
      <c r="T323" s="286">
        <f t="shared" si="34"/>
        <v>0</v>
      </c>
      <c r="U323" s="286">
        <f t="shared" si="34"/>
        <v>0</v>
      </c>
      <c r="V323" s="286">
        <f t="shared" si="34"/>
        <v>0</v>
      </c>
      <c r="W323" s="286">
        <f t="shared" si="34"/>
        <v>0</v>
      </c>
      <c r="X323" s="287">
        <f t="shared" si="34"/>
        <v>0</v>
      </c>
    </row>
    <row r="324" spans="2:24" hidden="1">
      <c r="B324" s="284" t="s">
        <v>552</v>
      </c>
      <c r="C324" s="285" t="s">
        <v>271</v>
      </c>
      <c r="D324" s="286">
        <v>0</v>
      </c>
      <c r="E324" s="286">
        <v>0</v>
      </c>
      <c r="F324" s="286">
        <v>0</v>
      </c>
      <c r="G324" s="286">
        <v>0</v>
      </c>
      <c r="H324" s="286">
        <v>0</v>
      </c>
      <c r="I324" s="286">
        <v>0</v>
      </c>
      <c r="J324" s="286">
        <f t="shared" si="32"/>
        <v>0</v>
      </c>
      <c r="K324" s="286">
        <v>0</v>
      </c>
      <c r="L324" s="286">
        <v>0</v>
      </c>
      <c r="M324" s="286">
        <v>0</v>
      </c>
      <c r="N324" s="286">
        <v>0</v>
      </c>
      <c r="O324" s="286">
        <v>0</v>
      </c>
      <c r="P324" s="286">
        <v>0</v>
      </c>
      <c r="Q324" s="286">
        <f t="shared" si="33"/>
        <v>0</v>
      </c>
      <c r="R324" s="286">
        <f t="shared" si="34"/>
        <v>0</v>
      </c>
      <c r="S324" s="286">
        <f t="shared" si="34"/>
        <v>0</v>
      </c>
      <c r="T324" s="286">
        <f t="shared" si="34"/>
        <v>0</v>
      </c>
      <c r="U324" s="286">
        <f t="shared" si="34"/>
        <v>0</v>
      </c>
      <c r="V324" s="286">
        <f t="shared" si="34"/>
        <v>0</v>
      </c>
      <c r="W324" s="286">
        <f t="shared" si="34"/>
        <v>0</v>
      </c>
      <c r="X324" s="287">
        <f t="shared" si="34"/>
        <v>0</v>
      </c>
    </row>
    <row r="325" spans="2:24" hidden="1">
      <c r="B325" s="284" t="s">
        <v>553</v>
      </c>
      <c r="C325" s="285" t="s">
        <v>298</v>
      </c>
      <c r="D325" s="286">
        <v>0</v>
      </c>
      <c r="E325" s="286">
        <v>0</v>
      </c>
      <c r="F325" s="286">
        <v>0</v>
      </c>
      <c r="G325" s="286">
        <v>4</v>
      </c>
      <c r="H325" s="286">
        <v>7</v>
      </c>
      <c r="I325" s="286">
        <v>5</v>
      </c>
      <c r="J325" s="286">
        <f t="shared" si="32"/>
        <v>16</v>
      </c>
      <c r="K325" s="286">
        <v>0</v>
      </c>
      <c r="L325" s="286">
        <v>1</v>
      </c>
      <c r="M325" s="286">
        <v>0</v>
      </c>
      <c r="N325" s="286">
        <v>0</v>
      </c>
      <c r="O325" s="286">
        <v>3</v>
      </c>
      <c r="P325" s="286">
        <v>7</v>
      </c>
      <c r="Q325" s="286">
        <f t="shared" si="33"/>
        <v>11</v>
      </c>
      <c r="R325" s="286">
        <f t="shared" si="34"/>
        <v>0</v>
      </c>
      <c r="S325" s="286">
        <f t="shared" si="34"/>
        <v>1</v>
      </c>
      <c r="T325" s="286">
        <f t="shared" si="34"/>
        <v>0</v>
      </c>
      <c r="U325" s="286">
        <f t="shared" si="34"/>
        <v>4</v>
      </c>
      <c r="V325" s="286">
        <f t="shared" si="34"/>
        <v>10</v>
      </c>
      <c r="W325" s="286">
        <f t="shared" si="34"/>
        <v>12</v>
      </c>
      <c r="X325" s="287">
        <f t="shared" si="34"/>
        <v>27</v>
      </c>
    </row>
    <row r="326" spans="2:24" hidden="1">
      <c r="B326" s="284" t="s">
        <v>23</v>
      </c>
      <c r="C326" s="285" t="s">
        <v>286</v>
      </c>
      <c r="D326" s="286">
        <v>0</v>
      </c>
      <c r="E326" s="286">
        <v>0</v>
      </c>
      <c r="F326" s="286">
        <v>0</v>
      </c>
      <c r="G326" s="286">
        <v>0</v>
      </c>
      <c r="H326" s="286">
        <v>1</v>
      </c>
      <c r="I326" s="286">
        <v>5</v>
      </c>
      <c r="J326" s="286">
        <f t="shared" si="32"/>
        <v>6</v>
      </c>
      <c r="K326" s="286">
        <v>0</v>
      </c>
      <c r="L326" s="286">
        <v>0</v>
      </c>
      <c r="M326" s="286">
        <v>0</v>
      </c>
      <c r="N326" s="286">
        <v>0</v>
      </c>
      <c r="O326" s="286">
        <v>4</v>
      </c>
      <c r="P326" s="286">
        <v>14</v>
      </c>
      <c r="Q326" s="286">
        <f t="shared" si="33"/>
        <v>18</v>
      </c>
      <c r="R326" s="286">
        <f t="shared" si="34"/>
        <v>0</v>
      </c>
      <c r="S326" s="286">
        <f t="shared" si="34"/>
        <v>0</v>
      </c>
      <c r="T326" s="286">
        <f t="shared" si="34"/>
        <v>0</v>
      </c>
      <c r="U326" s="286">
        <f t="shared" si="34"/>
        <v>0</v>
      </c>
      <c r="V326" s="286">
        <f t="shared" si="34"/>
        <v>5</v>
      </c>
      <c r="W326" s="286">
        <f t="shared" si="34"/>
        <v>19</v>
      </c>
      <c r="X326" s="287">
        <f t="shared" si="34"/>
        <v>24</v>
      </c>
    </row>
    <row r="327" spans="2:24" hidden="1">
      <c r="B327" s="284" t="s">
        <v>288</v>
      </c>
      <c r="C327" s="285" t="s">
        <v>288</v>
      </c>
      <c r="D327" s="286">
        <v>0</v>
      </c>
      <c r="E327" s="286">
        <v>0</v>
      </c>
      <c r="F327" s="286">
        <v>0</v>
      </c>
      <c r="G327" s="286">
        <v>0</v>
      </c>
      <c r="H327" s="286">
        <v>0</v>
      </c>
      <c r="I327" s="286">
        <v>0</v>
      </c>
      <c r="J327" s="286">
        <f t="shared" si="32"/>
        <v>0</v>
      </c>
      <c r="K327" s="286">
        <v>0</v>
      </c>
      <c r="L327" s="286">
        <v>0</v>
      </c>
      <c r="M327" s="286">
        <v>0</v>
      </c>
      <c r="N327" s="286">
        <v>0</v>
      </c>
      <c r="O327" s="286">
        <v>0</v>
      </c>
      <c r="P327" s="286">
        <v>0</v>
      </c>
      <c r="Q327" s="286">
        <f t="shared" si="33"/>
        <v>0</v>
      </c>
      <c r="R327" s="286">
        <f t="shared" si="34"/>
        <v>0</v>
      </c>
      <c r="S327" s="286">
        <f t="shared" si="34"/>
        <v>0</v>
      </c>
      <c r="T327" s="286">
        <f t="shared" si="34"/>
        <v>0</v>
      </c>
      <c r="U327" s="286">
        <f t="shared" si="34"/>
        <v>0</v>
      </c>
      <c r="V327" s="286">
        <f t="shared" si="34"/>
        <v>0</v>
      </c>
      <c r="W327" s="286">
        <f t="shared" si="34"/>
        <v>0</v>
      </c>
      <c r="X327" s="287">
        <f t="shared" si="34"/>
        <v>0</v>
      </c>
    </row>
    <row r="328" spans="2:24" hidden="1">
      <c r="B328" s="284" t="s">
        <v>292</v>
      </c>
      <c r="C328" s="285" t="s">
        <v>292</v>
      </c>
      <c r="D328" s="286">
        <v>0</v>
      </c>
      <c r="E328" s="286">
        <v>0</v>
      </c>
      <c r="F328" s="286">
        <v>0</v>
      </c>
      <c r="G328" s="286">
        <v>0</v>
      </c>
      <c r="H328" s="286">
        <v>0</v>
      </c>
      <c r="I328" s="286">
        <v>0</v>
      </c>
      <c r="J328" s="286">
        <f t="shared" si="32"/>
        <v>0</v>
      </c>
      <c r="K328" s="286">
        <v>0</v>
      </c>
      <c r="L328" s="286">
        <v>0</v>
      </c>
      <c r="M328" s="286">
        <v>0</v>
      </c>
      <c r="N328" s="286">
        <v>0</v>
      </c>
      <c r="O328" s="286">
        <v>0</v>
      </c>
      <c r="P328" s="286">
        <v>0</v>
      </c>
      <c r="Q328" s="286">
        <f t="shared" si="33"/>
        <v>0</v>
      </c>
      <c r="R328" s="286">
        <f t="shared" si="34"/>
        <v>0</v>
      </c>
      <c r="S328" s="286">
        <f t="shared" si="34"/>
        <v>0</v>
      </c>
      <c r="T328" s="286">
        <f t="shared" si="34"/>
        <v>0</v>
      </c>
      <c r="U328" s="286">
        <f t="shared" si="34"/>
        <v>0</v>
      </c>
      <c r="V328" s="286">
        <f t="shared" si="34"/>
        <v>0</v>
      </c>
      <c r="W328" s="286">
        <f t="shared" si="34"/>
        <v>0</v>
      </c>
      <c r="X328" s="287">
        <f t="shared" si="34"/>
        <v>0</v>
      </c>
    </row>
    <row r="329" spans="2:24" hidden="1">
      <c r="B329" s="284" t="s">
        <v>293</v>
      </c>
      <c r="C329" s="285" t="s">
        <v>293</v>
      </c>
      <c r="D329" s="286">
        <v>0</v>
      </c>
      <c r="E329" s="286">
        <v>0</v>
      </c>
      <c r="F329" s="286">
        <v>0</v>
      </c>
      <c r="G329" s="286">
        <v>0</v>
      </c>
      <c r="H329" s="286">
        <v>15</v>
      </c>
      <c r="I329" s="286">
        <v>10</v>
      </c>
      <c r="J329" s="286">
        <f t="shared" si="32"/>
        <v>25</v>
      </c>
      <c r="K329" s="286">
        <v>0</v>
      </c>
      <c r="L329" s="286">
        <v>0</v>
      </c>
      <c r="M329" s="286">
        <v>0</v>
      </c>
      <c r="N329" s="286">
        <v>0</v>
      </c>
      <c r="O329" s="286">
        <v>10</v>
      </c>
      <c r="P329" s="286">
        <v>9</v>
      </c>
      <c r="Q329" s="286">
        <f t="shared" si="33"/>
        <v>19</v>
      </c>
      <c r="R329" s="286">
        <f t="shared" si="34"/>
        <v>0</v>
      </c>
      <c r="S329" s="286">
        <f t="shared" si="34"/>
        <v>0</v>
      </c>
      <c r="T329" s="286">
        <f t="shared" si="34"/>
        <v>0</v>
      </c>
      <c r="U329" s="286">
        <f t="shared" si="34"/>
        <v>0</v>
      </c>
      <c r="V329" s="286">
        <f t="shared" si="34"/>
        <v>25</v>
      </c>
      <c r="W329" s="286">
        <f t="shared" si="34"/>
        <v>19</v>
      </c>
      <c r="X329" s="287">
        <f t="shared" si="34"/>
        <v>44</v>
      </c>
    </row>
    <row r="330" spans="2:24" hidden="1">
      <c r="B330" s="284" t="s">
        <v>554</v>
      </c>
      <c r="C330" s="285" t="s">
        <v>265</v>
      </c>
      <c r="D330" s="286">
        <v>0</v>
      </c>
      <c r="E330" s="286">
        <v>0</v>
      </c>
      <c r="F330" s="286">
        <v>0</v>
      </c>
      <c r="G330" s="286">
        <v>0</v>
      </c>
      <c r="H330" s="286">
        <v>0</v>
      </c>
      <c r="I330" s="286">
        <v>0</v>
      </c>
      <c r="J330" s="286">
        <f t="shared" si="32"/>
        <v>0</v>
      </c>
      <c r="K330" s="286">
        <v>0</v>
      </c>
      <c r="L330" s="286">
        <v>0</v>
      </c>
      <c r="M330" s="286">
        <v>0</v>
      </c>
      <c r="N330" s="286">
        <v>0</v>
      </c>
      <c r="O330" s="286">
        <v>0</v>
      </c>
      <c r="P330" s="286">
        <v>0</v>
      </c>
      <c r="Q330" s="286">
        <f t="shared" si="33"/>
        <v>0</v>
      </c>
      <c r="R330" s="286">
        <f t="shared" si="34"/>
        <v>0</v>
      </c>
      <c r="S330" s="286">
        <f t="shared" si="34"/>
        <v>0</v>
      </c>
      <c r="T330" s="286">
        <f t="shared" si="34"/>
        <v>0</v>
      </c>
      <c r="U330" s="286">
        <f t="shared" si="34"/>
        <v>0</v>
      </c>
      <c r="V330" s="286">
        <f t="shared" si="34"/>
        <v>0</v>
      </c>
      <c r="W330" s="286">
        <f t="shared" si="34"/>
        <v>0</v>
      </c>
      <c r="X330" s="287">
        <f t="shared" si="34"/>
        <v>0</v>
      </c>
    </row>
    <row r="331" spans="2:24" hidden="1">
      <c r="B331" s="284" t="s">
        <v>554</v>
      </c>
      <c r="C331" s="285" t="s">
        <v>266</v>
      </c>
      <c r="D331" s="286">
        <v>0</v>
      </c>
      <c r="E331" s="286">
        <v>0</v>
      </c>
      <c r="F331" s="286">
        <v>2</v>
      </c>
      <c r="G331" s="286">
        <v>3</v>
      </c>
      <c r="H331" s="286">
        <v>4</v>
      </c>
      <c r="I331" s="286">
        <v>3</v>
      </c>
      <c r="J331" s="286">
        <f t="shared" si="32"/>
        <v>12</v>
      </c>
      <c r="K331" s="286">
        <v>0</v>
      </c>
      <c r="L331" s="286">
        <v>0</v>
      </c>
      <c r="M331" s="286">
        <v>8</v>
      </c>
      <c r="N331" s="286">
        <v>11</v>
      </c>
      <c r="O331" s="286">
        <v>21</v>
      </c>
      <c r="P331" s="286">
        <v>4</v>
      </c>
      <c r="Q331" s="286">
        <f t="shared" si="33"/>
        <v>44</v>
      </c>
      <c r="R331" s="286">
        <f t="shared" si="34"/>
        <v>0</v>
      </c>
      <c r="S331" s="286">
        <f t="shared" si="34"/>
        <v>0</v>
      </c>
      <c r="T331" s="286">
        <f t="shared" si="34"/>
        <v>10</v>
      </c>
      <c r="U331" s="286">
        <f t="shared" si="34"/>
        <v>14</v>
      </c>
      <c r="V331" s="286">
        <f t="shared" si="34"/>
        <v>25</v>
      </c>
      <c r="W331" s="286">
        <f t="shared" si="34"/>
        <v>7</v>
      </c>
      <c r="X331" s="287">
        <f t="shared" si="34"/>
        <v>56</v>
      </c>
    </row>
    <row r="332" spans="2:24" hidden="1">
      <c r="B332" s="284" t="s">
        <v>554</v>
      </c>
      <c r="C332" s="285" t="s">
        <v>273</v>
      </c>
      <c r="D332" s="286">
        <v>0</v>
      </c>
      <c r="E332" s="286">
        <v>0</v>
      </c>
      <c r="F332" s="286">
        <v>0</v>
      </c>
      <c r="G332" s="286">
        <v>0</v>
      </c>
      <c r="H332" s="286">
        <v>0</v>
      </c>
      <c r="I332" s="286">
        <v>0</v>
      </c>
      <c r="J332" s="286">
        <f t="shared" si="32"/>
        <v>0</v>
      </c>
      <c r="K332" s="286">
        <v>0</v>
      </c>
      <c r="L332" s="286">
        <v>0</v>
      </c>
      <c r="M332" s="286">
        <v>0</v>
      </c>
      <c r="N332" s="286">
        <v>0</v>
      </c>
      <c r="O332" s="286">
        <v>0</v>
      </c>
      <c r="P332" s="286">
        <v>0</v>
      </c>
      <c r="Q332" s="286">
        <f t="shared" si="33"/>
        <v>0</v>
      </c>
      <c r="R332" s="286">
        <f t="shared" si="34"/>
        <v>0</v>
      </c>
      <c r="S332" s="286">
        <f t="shared" si="34"/>
        <v>0</v>
      </c>
      <c r="T332" s="286">
        <f t="shared" si="34"/>
        <v>0</v>
      </c>
      <c r="U332" s="286">
        <f t="shared" si="34"/>
        <v>0</v>
      </c>
      <c r="V332" s="286">
        <f t="shared" si="34"/>
        <v>0</v>
      </c>
      <c r="W332" s="286">
        <f t="shared" si="34"/>
        <v>0</v>
      </c>
      <c r="X332" s="287">
        <f t="shared" si="34"/>
        <v>0</v>
      </c>
    </row>
    <row r="333" spans="2:24" hidden="1">
      <c r="B333" s="284" t="s">
        <v>296</v>
      </c>
      <c r="C333" s="285" t="s">
        <v>296</v>
      </c>
      <c r="D333" s="286">
        <v>0</v>
      </c>
      <c r="E333" s="286">
        <v>0</v>
      </c>
      <c r="F333" s="286">
        <v>0</v>
      </c>
      <c r="G333" s="286">
        <v>0</v>
      </c>
      <c r="H333" s="286">
        <v>0</v>
      </c>
      <c r="I333" s="286">
        <v>0</v>
      </c>
      <c r="J333" s="286">
        <f t="shared" si="32"/>
        <v>0</v>
      </c>
      <c r="K333" s="286">
        <v>0</v>
      </c>
      <c r="L333" s="286">
        <v>0</v>
      </c>
      <c r="M333" s="286">
        <v>0</v>
      </c>
      <c r="N333" s="286">
        <v>0</v>
      </c>
      <c r="O333" s="286">
        <v>0</v>
      </c>
      <c r="P333" s="286">
        <v>1</v>
      </c>
      <c r="Q333" s="286">
        <f t="shared" si="33"/>
        <v>1</v>
      </c>
      <c r="R333" s="286">
        <f t="shared" si="34"/>
        <v>0</v>
      </c>
      <c r="S333" s="286">
        <f t="shared" si="34"/>
        <v>0</v>
      </c>
      <c r="T333" s="286">
        <f t="shared" si="34"/>
        <v>0</v>
      </c>
      <c r="U333" s="286">
        <f t="shared" si="34"/>
        <v>0</v>
      </c>
      <c r="V333" s="286">
        <f t="shared" si="34"/>
        <v>0</v>
      </c>
      <c r="W333" s="286">
        <f t="shared" si="34"/>
        <v>1</v>
      </c>
      <c r="X333" s="287">
        <f t="shared" si="34"/>
        <v>1</v>
      </c>
    </row>
    <row r="334" spans="2:24">
      <c r="B334" s="284" t="s">
        <v>555</v>
      </c>
      <c r="C334" s="285" t="s">
        <v>272</v>
      </c>
      <c r="D334" s="286">
        <v>0</v>
      </c>
      <c r="E334" s="286">
        <v>0</v>
      </c>
      <c r="F334" s="286">
        <v>0</v>
      </c>
      <c r="G334" s="286">
        <v>0</v>
      </c>
      <c r="H334" s="286">
        <v>3</v>
      </c>
      <c r="I334" s="286">
        <v>5</v>
      </c>
      <c r="J334" s="286">
        <f t="shared" si="32"/>
        <v>8</v>
      </c>
      <c r="K334" s="286">
        <v>0</v>
      </c>
      <c r="L334" s="286">
        <v>0</v>
      </c>
      <c r="M334" s="286">
        <v>0</v>
      </c>
      <c r="N334" s="286">
        <v>1</v>
      </c>
      <c r="O334" s="286">
        <v>2</v>
      </c>
      <c r="P334" s="286">
        <v>14</v>
      </c>
      <c r="Q334" s="286">
        <f t="shared" si="33"/>
        <v>17</v>
      </c>
      <c r="R334" s="286">
        <f t="shared" si="34"/>
        <v>0</v>
      </c>
      <c r="S334" s="286">
        <f t="shared" si="34"/>
        <v>0</v>
      </c>
      <c r="T334" s="286">
        <f t="shared" si="34"/>
        <v>0</v>
      </c>
      <c r="U334" s="286">
        <f t="shared" si="34"/>
        <v>1</v>
      </c>
      <c r="V334" s="286">
        <f t="shared" si="34"/>
        <v>5</v>
      </c>
      <c r="W334" s="286">
        <f t="shared" si="34"/>
        <v>19</v>
      </c>
      <c r="X334" s="287">
        <f t="shared" si="34"/>
        <v>25</v>
      </c>
    </row>
    <row r="335" spans="2:24">
      <c r="B335" s="284" t="s">
        <v>555</v>
      </c>
      <c r="C335" s="285" t="s">
        <v>283</v>
      </c>
      <c r="D335" s="286">
        <v>0</v>
      </c>
      <c r="E335" s="286">
        <v>0</v>
      </c>
      <c r="F335" s="286">
        <v>0</v>
      </c>
      <c r="G335" s="286">
        <v>0</v>
      </c>
      <c r="H335" s="286">
        <v>0</v>
      </c>
      <c r="I335" s="286">
        <v>0</v>
      </c>
      <c r="J335" s="286">
        <f t="shared" si="32"/>
        <v>0</v>
      </c>
      <c r="K335" s="286">
        <v>0</v>
      </c>
      <c r="L335" s="286">
        <v>0</v>
      </c>
      <c r="M335" s="286">
        <v>0</v>
      </c>
      <c r="N335" s="286">
        <v>0</v>
      </c>
      <c r="O335" s="286">
        <v>0</v>
      </c>
      <c r="P335" s="286">
        <v>0</v>
      </c>
      <c r="Q335" s="286">
        <f t="shared" si="33"/>
        <v>0</v>
      </c>
      <c r="R335" s="286">
        <f t="shared" si="34"/>
        <v>0</v>
      </c>
      <c r="S335" s="286">
        <f t="shared" si="34"/>
        <v>0</v>
      </c>
      <c r="T335" s="286">
        <f t="shared" si="34"/>
        <v>0</v>
      </c>
      <c r="U335" s="286">
        <f t="shared" si="34"/>
        <v>0</v>
      </c>
      <c r="V335" s="286">
        <f t="shared" si="34"/>
        <v>0</v>
      </c>
      <c r="W335" s="286">
        <f t="shared" si="34"/>
        <v>0</v>
      </c>
      <c r="X335" s="287">
        <f t="shared" si="34"/>
        <v>0</v>
      </c>
    </row>
    <row r="336" spans="2:24">
      <c r="B336" s="284" t="s">
        <v>556</v>
      </c>
      <c r="C336" s="285" t="s">
        <v>264</v>
      </c>
      <c r="D336" s="286">
        <v>0</v>
      </c>
      <c r="E336" s="286">
        <v>1</v>
      </c>
      <c r="F336" s="286">
        <v>2</v>
      </c>
      <c r="G336" s="286">
        <v>3</v>
      </c>
      <c r="H336" s="286">
        <v>11</v>
      </c>
      <c r="I336" s="286">
        <v>6</v>
      </c>
      <c r="J336" s="286">
        <f t="shared" si="32"/>
        <v>23</v>
      </c>
      <c r="K336" s="286">
        <v>0</v>
      </c>
      <c r="L336" s="286">
        <v>2</v>
      </c>
      <c r="M336" s="286">
        <v>0</v>
      </c>
      <c r="N336" s="286">
        <v>3</v>
      </c>
      <c r="O336" s="286">
        <v>7</v>
      </c>
      <c r="P336" s="286">
        <v>11</v>
      </c>
      <c r="Q336" s="286">
        <f t="shared" si="33"/>
        <v>23</v>
      </c>
      <c r="R336" s="286">
        <f t="shared" si="34"/>
        <v>0</v>
      </c>
      <c r="S336" s="286">
        <f t="shared" si="34"/>
        <v>3</v>
      </c>
      <c r="T336" s="286">
        <f t="shared" si="34"/>
        <v>2</v>
      </c>
      <c r="U336" s="286">
        <f t="shared" si="34"/>
        <v>6</v>
      </c>
      <c r="V336" s="286">
        <f t="shared" si="34"/>
        <v>18</v>
      </c>
      <c r="W336" s="286">
        <f t="shared" si="34"/>
        <v>17</v>
      </c>
      <c r="X336" s="287">
        <f t="shared" si="34"/>
        <v>46</v>
      </c>
    </row>
    <row r="337" spans="2:24">
      <c r="B337" s="284" t="s">
        <v>556</v>
      </c>
      <c r="C337" s="285" t="s">
        <v>279</v>
      </c>
      <c r="D337" s="286">
        <v>0</v>
      </c>
      <c r="E337" s="286">
        <v>0</v>
      </c>
      <c r="F337" s="286">
        <v>0</v>
      </c>
      <c r="G337" s="286">
        <v>0</v>
      </c>
      <c r="H337" s="286">
        <v>0</v>
      </c>
      <c r="I337" s="286">
        <v>0</v>
      </c>
      <c r="J337" s="286">
        <f t="shared" si="32"/>
        <v>0</v>
      </c>
      <c r="K337" s="286">
        <v>0</v>
      </c>
      <c r="L337" s="286">
        <v>0</v>
      </c>
      <c r="M337" s="286">
        <v>0</v>
      </c>
      <c r="N337" s="286">
        <v>0</v>
      </c>
      <c r="O337" s="286">
        <v>0</v>
      </c>
      <c r="P337" s="286">
        <v>0</v>
      </c>
      <c r="Q337" s="286">
        <f t="shared" si="33"/>
        <v>0</v>
      </c>
      <c r="R337" s="286">
        <f t="shared" si="34"/>
        <v>0</v>
      </c>
      <c r="S337" s="286">
        <f t="shared" si="34"/>
        <v>0</v>
      </c>
      <c r="T337" s="286">
        <f t="shared" si="34"/>
        <v>0</v>
      </c>
      <c r="U337" s="286">
        <f t="shared" si="34"/>
        <v>0</v>
      </c>
      <c r="V337" s="286">
        <f t="shared" si="34"/>
        <v>0</v>
      </c>
      <c r="W337" s="286">
        <f t="shared" si="34"/>
        <v>0</v>
      </c>
      <c r="X337" s="287">
        <f t="shared" si="34"/>
        <v>0</v>
      </c>
    </row>
    <row r="338" spans="2:24">
      <c r="B338" s="284" t="s">
        <v>556</v>
      </c>
      <c r="C338" s="285" t="s">
        <v>280</v>
      </c>
      <c r="D338" s="286">
        <v>0</v>
      </c>
      <c r="E338" s="286">
        <v>0</v>
      </c>
      <c r="F338" s="286">
        <v>0</v>
      </c>
      <c r="G338" s="286">
        <v>0</v>
      </c>
      <c r="H338" s="286">
        <v>2</v>
      </c>
      <c r="I338" s="286">
        <v>0</v>
      </c>
      <c r="J338" s="286">
        <f t="shared" si="32"/>
        <v>2</v>
      </c>
      <c r="K338" s="286">
        <v>0</v>
      </c>
      <c r="L338" s="286">
        <v>0</v>
      </c>
      <c r="M338" s="286">
        <v>0</v>
      </c>
      <c r="N338" s="286">
        <v>0</v>
      </c>
      <c r="O338" s="286">
        <v>0</v>
      </c>
      <c r="P338" s="286">
        <v>0</v>
      </c>
      <c r="Q338" s="286">
        <f t="shared" si="33"/>
        <v>0</v>
      </c>
      <c r="R338" s="286">
        <f t="shared" si="34"/>
        <v>0</v>
      </c>
      <c r="S338" s="286">
        <f t="shared" si="34"/>
        <v>0</v>
      </c>
      <c r="T338" s="286">
        <f t="shared" si="34"/>
        <v>0</v>
      </c>
      <c r="U338" s="286">
        <f t="shared" si="34"/>
        <v>0</v>
      </c>
      <c r="V338" s="286">
        <f t="shared" si="34"/>
        <v>2</v>
      </c>
      <c r="W338" s="286">
        <f t="shared" si="34"/>
        <v>0</v>
      </c>
      <c r="X338" s="287">
        <f t="shared" si="34"/>
        <v>2</v>
      </c>
    </row>
    <row r="339" spans="2:24">
      <c r="B339" s="284" t="s">
        <v>557</v>
      </c>
      <c r="C339" s="285" t="s">
        <v>305</v>
      </c>
      <c r="D339" s="286">
        <v>0</v>
      </c>
      <c r="E339" s="286">
        <v>1</v>
      </c>
      <c r="F339" s="286">
        <v>1</v>
      </c>
      <c r="G339" s="286">
        <v>5</v>
      </c>
      <c r="H339" s="286">
        <v>11</v>
      </c>
      <c r="I339" s="286">
        <v>20</v>
      </c>
      <c r="J339" s="286">
        <f t="shared" si="32"/>
        <v>38</v>
      </c>
      <c r="K339" s="286">
        <v>0</v>
      </c>
      <c r="L339" s="286">
        <v>1</v>
      </c>
      <c r="M339" s="286">
        <v>4</v>
      </c>
      <c r="N339" s="286">
        <v>9</v>
      </c>
      <c r="O339" s="286">
        <v>20</v>
      </c>
      <c r="P339" s="286">
        <v>146</v>
      </c>
      <c r="Q339" s="286">
        <f t="shared" si="33"/>
        <v>180</v>
      </c>
      <c r="R339" s="286">
        <f t="shared" si="34"/>
        <v>0</v>
      </c>
      <c r="S339" s="286">
        <f t="shared" si="34"/>
        <v>2</v>
      </c>
      <c r="T339" s="286">
        <f t="shared" si="34"/>
        <v>5</v>
      </c>
      <c r="U339" s="286">
        <f t="shared" ref="U339:X350" si="35">G339+N339</f>
        <v>14</v>
      </c>
      <c r="V339" s="286">
        <f t="shared" si="35"/>
        <v>31</v>
      </c>
      <c r="W339" s="286">
        <f t="shared" si="35"/>
        <v>166</v>
      </c>
      <c r="X339" s="287">
        <f t="shared" si="35"/>
        <v>218</v>
      </c>
    </row>
    <row r="340" spans="2:24">
      <c r="B340" s="284" t="s">
        <v>558</v>
      </c>
      <c r="C340" s="285" t="s">
        <v>268</v>
      </c>
      <c r="D340" s="286">
        <v>0</v>
      </c>
      <c r="E340" s="286">
        <v>0</v>
      </c>
      <c r="F340" s="286">
        <v>0</v>
      </c>
      <c r="G340" s="286">
        <v>0</v>
      </c>
      <c r="H340" s="286">
        <v>2</v>
      </c>
      <c r="I340" s="286">
        <v>2</v>
      </c>
      <c r="J340" s="286">
        <f t="shared" si="32"/>
        <v>4</v>
      </c>
      <c r="K340" s="286">
        <v>0</v>
      </c>
      <c r="L340" s="286">
        <v>0</v>
      </c>
      <c r="M340" s="286">
        <v>1</v>
      </c>
      <c r="N340" s="286">
        <v>1</v>
      </c>
      <c r="O340" s="286">
        <v>1</v>
      </c>
      <c r="P340" s="286">
        <v>2</v>
      </c>
      <c r="Q340" s="286">
        <f t="shared" si="33"/>
        <v>5</v>
      </c>
      <c r="R340" s="286">
        <f t="shared" ref="R340:T350" si="36">D340+K340</f>
        <v>0</v>
      </c>
      <c r="S340" s="286">
        <f t="shared" si="36"/>
        <v>0</v>
      </c>
      <c r="T340" s="286">
        <f t="shared" si="36"/>
        <v>1</v>
      </c>
      <c r="U340" s="286">
        <f t="shared" si="35"/>
        <v>1</v>
      </c>
      <c r="V340" s="286">
        <f t="shared" si="35"/>
        <v>3</v>
      </c>
      <c r="W340" s="286">
        <f t="shared" si="35"/>
        <v>4</v>
      </c>
      <c r="X340" s="287">
        <f t="shared" si="35"/>
        <v>9</v>
      </c>
    </row>
    <row r="341" spans="2:24">
      <c r="B341" s="284" t="s">
        <v>558</v>
      </c>
      <c r="C341" s="285" t="s">
        <v>294</v>
      </c>
      <c r="D341" s="286">
        <v>0</v>
      </c>
      <c r="E341" s="286">
        <v>0</v>
      </c>
      <c r="F341" s="286">
        <v>0</v>
      </c>
      <c r="G341" s="286">
        <v>0</v>
      </c>
      <c r="H341" s="286">
        <v>0</v>
      </c>
      <c r="I341" s="286">
        <v>0</v>
      </c>
      <c r="J341" s="286">
        <f t="shared" si="32"/>
        <v>0</v>
      </c>
      <c r="K341" s="286">
        <v>0</v>
      </c>
      <c r="L341" s="286">
        <v>0</v>
      </c>
      <c r="M341" s="286">
        <v>0</v>
      </c>
      <c r="N341" s="286">
        <v>0</v>
      </c>
      <c r="O341" s="286">
        <v>0</v>
      </c>
      <c r="P341" s="286">
        <v>0</v>
      </c>
      <c r="Q341" s="286">
        <f t="shared" si="33"/>
        <v>0</v>
      </c>
      <c r="R341" s="286">
        <f t="shared" si="36"/>
        <v>0</v>
      </c>
      <c r="S341" s="286">
        <f t="shared" si="36"/>
        <v>0</v>
      </c>
      <c r="T341" s="286">
        <f t="shared" si="36"/>
        <v>0</v>
      </c>
      <c r="U341" s="286">
        <f t="shared" si="35"/>
        <v>0</v>
      </c>
      <c r="V341" s="286">
        <f t="shared" si="35"/>
        <v>0</v>
      </c>
      <c r="W341" s="286">
        <f t="shared" si="35"/>
        <v>0</v>
      </c>
      <c r="X341" s="287">
        <f t="shared" si="35"/>
        <v>0</v>
      </c>
    </row>
    <row r="342" spans="2:24">
      <c r="B342" s="284" t="s">
        <v>558</v>
      </c>
      <c r="C342" s="285" t="s">
        <v>297</v>
      </c>
      <c r="D342" s="286">
        <v>0</v>
      </c>
      <c r="E342" s="286">
        <v>0</v>
      </c>
      <c r="F342" s="286">
        <v>0</v>
      </c>
      <c r="G342" s="286">
        <v>2</v>
      </c>
      <c r="H342" s="286">
        <v>11</v>
      </c>
      <c r="I342" s="286">
        <v>1</v>
      </c>
      <c r="J342" s="286">
        <f t="shared" si="32"/>
        <v>14</v>
      </c>
      <c r="K342" s="286">
        <v>0</v>
      </c>
      <c r="L342" s="286">
        <v>0</v>
      </c>
      <c r="M342" s="286">
        <v>2</v>
      </c>
      <c r="N342" s="286">
        <v>15</v>
      </c>
      <c r="O342" s="286">
        <v>5</v>
      </c>
      <c r="P342" s="286">
        <v>9</v>
      </c>
      <c r="Q342" s="286">
        <f t="shared" si="33"/>
        <v>31</v>
      </c>
      <c r="R342" s="286">
        <f t="shared" si="36"/>
        <v>0</v>
      </c>
      <c r="S342" s="286">
        <f t="shared" si="36"/>
        <v>0</v>
      </c>
      <c r="T342" s="286">
        <f t="shared" si="36"/>
        <v>2</v>
      </c>
      <c r="U342" s="286">
        <f t="shared" si="35"/>
        <v>17</v>
      </c>
      <c r="V342" s="286">
        <f t="shared" si="35"/>
        <v>16</v>
      </c>
      <c r="W342" s="286">
        <f t="shared" si="35"/>
        <v>10</v>
      </c>
      <c r="X342" s="287">
        <f t="shared" si="35"/>
        <v>45</v>
      </c>
    </row>
    <row r="343" spans="2:24">
      <c r="B343" s="284" t="s">
        <v>300</v>
      </c>
      <c r="C343" s="285" t="s">
        <v>300</v>
      </c>
      <c r="D343" s="286">
        <v>0</v>
      </c>
      <c r="E343" s="286">
        <v>0</v>
      </c>
      <c r="F343" s="286">
        <v>0</v>
      </c>
      <c r="G343" s="286">
        <v>0</v>
      </c>
      <c r="H343" s="286">
        <v>0</v>
      </c>
      <c r="I343" s="286">
        <v>0</v>
      </c>
      <c r="J343" s="286">
        <f t="shared" si="32"/>
        <v>0</v>
      </c>
      <c r="K343" s="286">
        <v>0</v>
      </c>
      <c r="L343" s="286">
        <v>0</v>
      </c>
      <c r="M343" s="286">
        <v>0</v>
      </c>
      <c r="N343" s="286">
        <v>0</v>
      </c>
      <c r="O343" s="286">
        <v>0</v>
      </c>
      <c r="P343" s="286">
        <v>0</v>
      </c>
      <c r="Q343" s="286">
        <f t="shared" si="33"/>
        <v>0</v>
      </c>
      <c r="R343" s="286">
        <f t="shared" si="36"/>
        <v>0</v>
      </c>
      <c r="S343" s="286">
        <f t="shared" si="36"/>
        <v>0</v>
      </c>
      <c r="T343" s="286">
        <f t="shared" si="36"/>
        <v>0</v>
      </c>
      <c r="U343" s="286">
        <f t="shared" si="35"/>
        <v>0</v>
      </c>
      <c r="V343" s="286">
        <f t="shared" si="35"/>
        <v>0</v>
      </c>
      <c r="W343" s="286">
        <f t="shared" si="35"/>
        <v>0</v>
      </c>
      <c r="X343" s="287">
        <f t="shared" si="35"/>
        <v>0</v>
      </c>
    </row>
    <row r="344" spans="2:24">
      <c r="B344" s="284" t="s">
        <v>304</v>
      </c>
      <c r="C344" s="285" t="s">
        <v>269</v>
      </c>
      <c r="D344" s="286">
        <v>0</v>
      </c>
      <c r="E344" s="286">
        <v>0</v>
      </c>
      <c r="F344" s="286">
        <v>0</v>
      </c>
      <c r="G344" s="286">
        <v>0</v>
      </c>
      <c r="H344" s="286">
        <v>3</v>
      </c>
      <c r="I344" s="286">
        <v>1</v>
      </c>
      <c r="J344" s="286">
        <f t="shared" si="32"/>
        <v>4</v>
      </c>
      <c r="K344" s="286">
        <v>0</v>
      </c>
      <c r="L344" s="286">
        <v>0</v>
      </c>
      <c r="M344" s="286">
        <v>0</v>
      </c>
      <c r="N344" s="286">
        <v>3</v>
      </c>
      <c r="O344" s="286">
        <v>2</v>
      </c>
      <c r="P344" s="286">
        <v>3</v>
      </c>
      <c r="Q344" s="286">
        <f t="shared" si="33"/>
        <v>8</v>
      </c>
      <c r="R344" s="286">
        <f t="shared" si="36"/>
        <v>0</v>
      </c>
      <c r="S344" s="286">
        <f t="shared" si="36"/>
        <v>0</v>
      </c>
      <c r="T344" s="286">
        <f t="shared" si="36"/>
        <v>0</v>
      </c>
      <c r="U344" s="286">
        <f t="shared" si="35"/>
        <v>3</v>
      </c>
      <c r="V344" s="286">
        <f t="shared" si="35"/>
        <v>5</v>
      </c>
      <c r="W344" s="286">
        <f t="shared" si="35"/>
        <v>4</v>
      </c>
      <c r="X344" s="287">
        <f t="shared" si="35"/>
        <v>12</v>
      </c>
    </row>
    <row r="345" spans="2:24">
      <c r="B345" s="284" t="s">
        <v>304</v>
      </c>
      <c r="C345" s="285" t="s">
        <v>281</v>
      </c>
      <c r="D345" s="286">
        <v>0</v>
      </c>
      <c r="E345" s="286">
        <v>0</v>
      </c>
      <c r="F345" s="286">
        <v>0</v>
      </c>
      <c r="G345" s="286">
        <v>0</v>
      </c>
      <c r="H345" s="286">
        <v>0</v>
      </c>
      <c r="I345" s="286">
        <v>0</v>
      </c>
      <c r="J345" s="286">
        <f t="shared" si="32"/>
        <v>0</v>
      </c>
      <c r="K345" s="286">
        <v>0</v>
      </c>
      <c r="L345" s="286">
        <v>0</v>
      </c>
      <c r="M345" s="286">
        <v>0</v>
      </c>
      <c r="N345" s="286">
        <v>0</v>
      </c>
      <c r="O345" s="286">
        <v>0</v>
      </c>
      <c r="P345" s="286">
        <v>0</v>
      </c>
      <c r="Q345" s="286">
        <f t="shared" si="33"/>
        <v>0</v>
      </c>
      <c r="R345" s="286">
        <f t="shared" si="36"/>
        <v>0</v>
      </c>
      <c r="S345" s="286">
        <f t="shared" si="36"/>
        <v>0</v>
      </c>
      <c r="T345" s="286">
        <f t="shared" si="36"/>
        <v>0</v>
      </c>
      <c r="U345" s="286">
        <f t="shared" si="35"/>
        <v>0</v>
      </c>
      <c r="V345" s="286">
        <f t="shared" si="35"/>
        <v>0</v>
      </c>
      <c r="W345" s="286">
        <f t="shared" si="35"/>
        <v>0</v>
      </c>
      <c r="X345" s="287">
        <f t="shared" si="35"/>
        <v>0</v>
      </c>
    </row>
    <row r="346" spans="2:24">
      <c r="B346" s="284" t="s">
        <v>304</v>
      </c>
      <c r="C346" s="285" t="s">
        <v>284</v>
      </c>
      <c r="D346" s="286">
        <v>0</v>
      </c>
      <c r="E346" s="286">
        <v>0</v>
      </c>
      <c r="F346" s="286">
        <v>0</v>
      </c>
      <c r="G346" s="286">
        <v>0</v>
      </c>
      <c r="H346" s="286">
        <v>0</v>
      </c>
      <c r="I346" s="286">
        <v>0</v>
      </c>
      <c r="J346" s="286">
        <f t="shared" si="32"/>
        <v>0</v>
      </c>
      <c r="K346" s="286">
        <v>0</v>
      </c>
      <c r="L346" s="286">
        <v>0</v>
      </c>
      <c r="M346" s="286">
        <v>0</v>
      </c>
      <c r="N346" s="286">
        <v>0</v>
      </c>
      <c r="O346" s="286">
        <v>1</v>
      </c>
      <c r="P346" s="286">
        <v>0</v>
      </c>
      <c r="Q346" s="286">
        <f t="shared" si="33"/>
        <v>1</v>
      </c>
      <c r="R346" s="286">
        <f t="shared" si="36"/>
        <v>0</v>
      </c>
      <c r="S346" s="286">
        <f t="shared" si="36"/>
        <v>0</v>
      </c>
      <c r="T346" s="286">
        <f t="shared" si="36"/>
        <v>0</v>
      </c>
      <c r="U346" s="286">
        <f t="shared" si="35"/>
        <v>0</v>
      </c>
      <c r="V346" s="286">
        <f t="shared" si="35"/>
        <v>1</v>
      </c>
      <c r="W346" s="286">
        <f t="shared" si="35"/>
        <v>0</v>
      </c>
      <c r="X346" s="287">
        <f t="shared" si="35"/>
        <v>1</v>
      </c>
    </row>
    <row r="347" spans="2:24">
      <c r="B347" s="284" t="s">
        <v>304</v>
      </c>
      <c r="C347" s="285" t="s">
        <v>289</v>
      </c>
      <c r="D347" s="286">
        <v>0</v>
      </c>
      <c r="E347" s="286">
        <v>0</v>
      </c>
      <c r="F347" s="286">
        <v>0</v>
      </c>
      <c r="G347" s="286">
        <v>0</v>
      </c>
      <c r="H347" s="286">
        <v>9</v>
      </c>
      <c r="I347" s="286">
        <v>0</v>
      </c>
      <c r="J347" s="286">
        <f t="shared" si="32"/>
        <v>9</v>
      </c>
      <c r="K347" s="286">
        <v>0</v>
      </c>
      <c r="L347" s="286">
        <v>0</v>
      </c>
      <c r="M347" s="286">
        <v>0</v>
      </c>
      <c r="N347" s="286">
        <v>0</v>
      </c>
      <c r="O347" s="286">
        <v>4</v>
      </c>
      <c r="P347" s="286">
        <v>3</v>
      </c>
      <c r="Q347" s="286">
        <f t="shared" si="33"/>
        <v>7</v>
      </c>
      <c r="R347" s="286">
        <f t="shared" si="36"/>
        <v>0</v>
      </c>
      <c r="S347" s="286">
        <f t="shared" si="36"/>
        <v>0</v>
      </c>
      <c r="T347" s="286">
        <f t="shared" si="36"/>
        <v>0</v>
      </c>
      <c r="U347" s="286">
        <f t="shared" si="35"/>
        <v>0</v>
      </c>
      <c r="V347" s="286">
        <f t="shared" si="35"/>
        <v>13</v>
      </c>
      <c r="W347" s="286">
        <f t="shared" si="35"/>
        <v>3</v>
      </c>
      <c r="X347" s="287">
        <f t="shared" si="35"/>
        <v>16</v>
      </c>
    </row>
    <row r="348" spans="2:24">
      <c r="B348" s="284" t="s">
        <v>304</v>
      </c>
      <c r="C348" s="285" t="s">
        <v>291</v>
      </c>
      <c r="D348" s="286">
        <v>0</v>
      </c>
      <c r="E348" s="286">
        <v>0</v>
      </c>
      <c r="F348" s="286">
        <v>0</v>
      </c>
      <c r="G348" s="286">
        <v>0</v>
      </c>
      <c r="H348" s="286">
        <v>1</v>
      </c>
      <c r="I348" s="286">
        <v>0</v>
      </c>
      <c r="J348" s="286">
        <f t="shared" si="32"/>
        <v>1</v>
      </c>
      <c r="K348" s="286">
        <v>0</v>
      </c>
      <c r="L348" s="286">
        <v>0</v>
      </c>
      <c r="M348" s="286">
        <v>0</v>
      </c>
      <c r="N348" s="286">
        <v>0</v>
      </c>
      <c r="O348" s="286">
        <v>1</v>
      </c>
      <c r="P348" s="286">
        <v>0</v>
      </c>
      <c r="Q348" s="286">
        <f t="shared" si="33"/>
        <v>1</v>
      </c>
      <c r="R348" s="286">
        <f t="shared" si="36"/>
        <v>0</v>
      </c>
      <c r="S348" s="286">
        <f t="shared" si="36"/>
        <v>0</v>
      </c>
      <c r="T348" s="286">
        <f t="shared" si="36"/>
        <v>0</v>
      </c>
      <c r="U348" s="286">
        <f t="shared" si="35"/>
        <v>0</v>
      </c>
      <c r="V348" s="286">
        <f t="shared" si="35"/>
        <v>2</v>
      </c>
      <c r="W348" s="286">
        <f t="shared" si="35"/>
        <v>0</v>
      </c>
      <c r="X348" s="287">
        <f t="shared" si="35"/>
        <v>2</v>
      </c>
    </row>
    <row r="349" spans="2:24">
      <c r="B349" s="284" t="s">
        <v>304</v>
      </c>
      <c r="C349" s="285" t="s">
        <v>304</v>
      </c>
      <c r="D349" s="286">
        <v>0</v>
      </c>
      <c r="E349" s="286">
        <v>0</v>
      </c>
      <c r="F349" s="286">
        <v>0</v>
      </c>
      <c r="G349" s="286">
        <v>3</v>
      </c>
      <c r="H349" s="286">
        <v>7</v>
      </c>
      <c r="I349" s="286">
        <v>6</v>
      </c>
      <c r="J349" s="286">
        <f t="shared" si="32"/>
        <v>16</v>
      </c>
      <c r="K349" s="286">
        <v>0</v>
      </c>
      <c r="L349" s="286">
        <v>0</v>
      </c>
      <c r="M349" s="286">
        <v>2</v>
      </c>
      <c r="N349" s="286">
        <v>1</v>
      </c>
      <c r="O349" s="286">
        <v>3</v>
      </c>
      <c r="P349" s="286">
        <v>40</v>
      </c>
      <c r="Q349" s="286">
        <f t="shared" si="33"/>
        <v>46</v>
      </c>
      <c r="R349" s="286">
        <f t="shared" si="36"/>
        <v>0</v>
      </c>
      <c r="S349" s="286">
        <f t="shared" si="36"/>
        <v>0</v>
      </c>
      <c r="T349" s="286">
        <f t="shared" si="36"/>
        <v>2</v>
      </c>
      <c r="U349" s="286">
        <f t="shared" si="35"/>
        <v>4</v>
      </c>
      <c r="V349" s="286">
        <f t="shared" si="35"/>
        <v>10</v>
      </c>
      <c r="W349" s="286">
        <f t="shared" si="35"/>
        <v>46</v>
      </c>
      <c r="X349" s="287">
        <f t="shared" si="35"/>
        <v>62</v>
      </c>
    </row>
    <row r="350" spans="2:24">
      <c r="B350" s="284" t="s">
        <v>306</v>
      </c>
      <c r="C350" s="285" t="s">
        <v>306</v>
      </c>
      <c r="D350" s="286">
        <v>0</v>
      </c>
      <c r="E350" s="286">
        <v>0</v>
      </c>
      <c r="F350" s="286">
        <v>0</v>
      </c>
      <c r="G350" s="286">
        <v>0</v>
      </c>
      <c r="H350" s="286">
        <v>0</v>
      </c>
      <c r="I350" s="286">
        <v>0</v>
      </c>
      <c r="J350" s="286">
        <f t="shared" si="32"/>
        <v>0</v>
      </c>
      <c r="K350" s="286">
        <v>0</v>
      </c>
      <c r="L350" s="286">
        <v>0</v>
      </c>
      <c r="M350" s="286">
        <v>0</v>
      </c>
      <c r="N350" s="286">
        <v>0</v>
      </c>
      <c r="O350" s="286">
        <v>0</v>
      </c>
      <c r="P350" s="286">
        <v>0</v>
      </c>
      <c r="Q350" s="286">
        <f t="shared" si="33"/>
        <v>0</v>
      </c>
      <c r="R350" s="286">
        <f t="shared" si="36"/>
        <v>0</v>
      </c>
      <c r="S350" s="286">
        <f t="shared" si="36"/>
        <v>0</v>
      </c>
      <c r="T350" s="286">
        <f t="shared" si="36"/>
        <v>0</v>
      </c>
      <c r="U350" s="286">
        <f t="shared" si="35"/>
        <v>0</v>
      </c>
      <c r="V350" s="286">
        <f t="shared" si="35"/>
        <v>0</v>
      </c>
      <c r="W350" s="286">
        <f t="shared" si="35"/>
        <v>0</v>
      </c>
      <c r="X350" s="287">
        <f t="shared" si="35"/>
        <v>0</v>
      </c>
    </row>
    <row r="351" spans="2:24" s="301" customFormat="1">
      <c r="B351" s="366"/>
      <c r="C351" s="298" t="s">
        <v>308</v>
      </c>
      <c r="D351" s="299">
        <f>SUM(D300:D350)</f>
        <v>0</v>
      </c>
      <c r="E351" s="299">
        <f t="shared" ref="E351:X351" si="37">SUM(E300:E350)</f>
        <v>3</v>
      </c>
      <c r="F351" s="299">
        <f t="shared" si="37"/>
        <v>7</v>
      </c>
      <c r="G351" s="299">
        <f t="shared" si="37"/>
        <v>33</v>
      </c>
      <c r="H351" s="299">
        <f t="shared" si="37"/>
        <v>126</v>
      </c>
      <c r="I351" s="299">
        <f t="shared" si="37"/>
        <v>83</v>
      </c>
      <c r="J351" s="299">
        <f t="shared" si="37"/>
        <v>252</v>
      </c>
      <c r="K351" s="299">
        <f t="shared" si="37"/>
        <v>0</v>
      </c>
      <c r="L351" s="299">
        <f t="shared" si="37"/>
        <v>6</v>
      </c>
      <c r="M351" s="299">
        <f t="shared" si="37"/>
        <v>20</v>
      </c>
      <c r="N351" s="299">
        <f t="shared" si="37"/>
        <v>56</v>
      </c>
      <c r="O351" s="299">
        <f t="shared" si="37"/>
        <v>116</v>
      </c>
      <c r="P351" s="299">
        <f t="shared" si="37"/>
        <v>322</v>
      </c>
      <c r="Q351" s="299">
        <f t="shared" si="37"/>
        <v>520</v>
      </c>
      <c r="R351" s="299">
        <f t="shared" si="37"/>
        <v>0</v>
      </c>
      <c r="S351" s="299">
        <f t="shared" si="37"/>
        <v>9</v>
      </c>
      <c r="T351" s="299">
        <f t="shared" si="37"/>
        <v>27</v>
      </c>
      <c r="U351" s="299">
        <f t="shared" si="37"/>
        <v>89</v>
      </c>
      <c r="V351" s="299">
        <f t="shared" si="37"/>
        <v>242</v>
      </c>
      <c r="W351" s="299">
        <f t="shared" si="37"/>
        <v>405</v>
      </c>
      <c r="X351" s="300">
        <f t="shared" si="37"/>
        <v>772</v>
      </c>
    </row>
    <row r="352" spans="2:24" s="301" customFormat="1">
      <c r="B352" s="367"/>
      <c r="C352" s="298" t="s">
        <v>58</v>
      </c>
      <c r="D352" s="299">
        <v>0</v>
      </c>
      <c r="E352" s="299">
        <v>9</v>
      </c>
      <c r="F352" s="299">
        <v>11</v>
      </c>
      <c r="G352" s="299">
        <v>36</v>
      </c>
      <c r="H352" s="299">
        <v>214</v>
      </c>
      <c r="I352" s="299">
        <v>1137</v>
      </c>
      <c r="J352" s="299">
        <f>SUM(D352:I352)</f>
        <v>1407</v>
      </c>
      <c r="K352" s="299">
        <v>0</v>
      </c>
      <c r="L352" s="299">
        <v>3</v>
      </c>
      <c r="M352" s="299">
        <v>8</v>
      </c>
      <c r="N352" s="299">
        <v>46</v>
      </c>
      <c r="O352" s="299">
        <v>221</v>
      </c>
      <c r="P352" s="299">
        <v>2813</v>
      </c>
      <c r="Q352" s="299">
        <f>SUM(K352:P352)</f>
        <v>3091</v>
      </c>
      <c r="R352" s="299">
        <f t="shared" ref="R352:X353" si="38">D352+K352</f>
        <v>0</v>
      </c>
      <c r="S352" s="299">
        <f t="shared" si="38"/>
        <v>12</v>
      </c>
      <c r="T352" s="299">
        <f t="shared" si="38"/>
        <v>19</v>
      </c>
      <c r="U352" s="299">
        <f t="shared" si="38"/>
        <v>82</v>
      </c>
      <c r="V352" s="299">
        <f t="shared" si="38"/>
        <v>435</v>
      </c>
      <c r="W352" s="299">
        <f t="shared" si="38"/>
        <v>3950</v>
      </c>
      <c r="X352" s="300">
        <f t="shared" si="38"/>
        <v>4498</v>
      </c>
    </row>
    <row r="353" spans="2:24" s="301" customFormat="1" ht="13.5" thickBot="1">
      <c r="B353" s="368"/>
      <c r="C353" s="302" t="s">
        <v>309</v>
      </c>
      <c r="D353" s="303">
        <f>SUM(D351:D352)</f>
        <v>0</v>
      </c>
      <c r="E353" s="303">
        <f t="shared" ref="E353:Q353" si="39">SUM(E351:E352)</f>
        <v>12</v>
      </c>
      <c r="F353" s="303">
        <f t="shared" si="39"/>
        <v>18</v>
      </c>
      <c r="G353" s="303">
        <f t="shared" si="39"/>
        <v>69</v>
      </c>
      <c r="H353" s="303">
        <f t="shared" si="39"/>
        <v>340</v>
      </c>
      <c r="I353" s="303">
        <f t="shared" si="39"/>
        <v>1220</v>
      </c>
      <c r="J353" s="303">
        <f t="shared" si="39"/>
        <v>1659</v>
      </c>
      <c r="K353" s="303">
        <f t="shared" si="39"/>
        <v>0</v>
      </c>
      <c r="L353" s="303">
        <f t="shared" si="39"/>
        <v>9</v>
      </c>
      <c r="M353" s="303">
        <f t="shared" si="39"/>
        <v>28</v>
      </c>
      <c r="N353" s="303">
        <f t="shared" si="39"/>
        <v>102</v>
      </c>
      <c r="O353" s="303">
        <f t="shared" si="39"/>
        <v>337</v>
      </c>
      <c r="P353" s="303">
        <f t="shared" si="39"/>
        <v>3135</v>
      </c>
      <c r="Q353" s="303">
        <f t="shared" si="39"/>
        <v>3611</v>
      </c>
      <c r="R353" s="303">
        <f t="shared" si="38"/>
        <v>0</v>
      </c>
      <c r="S353" s="303">
        <f t="shared" si="38"/>
        <v>21</v>
      </c>
      <c r="T353" s="303">
        <f t="shared" si="38"/>
        <v>46</v>
      </c>
      <c r="U353" s="303">
        <f t="shared" si="38"/>
        <v>171</v>
      </c>
      <c r="V353" s="303">
        <f t="shared" si="38"/>
        <v>677</v>
      </c>
      <c r="W353" s="303">
        <f t="shared" si="38"/>
        <v>4355</v>
      </c>
      <c r="X353" s="304">
        <f t="shared" si="38"/>
        <v>5270</v>
      </c>
    </row>
    <row r="354" spans="2:24">
      <c r="C354" s="308"/>
      <c r="D354" s="309"/>
      <c r="E354" s="309"/>
      <c r="F354" s="309"/>
      <c r="G354" s="309"/>
      <c r="H354" s="309"/>
      <c r="I354" s="309"/>
      <c r="J354" s="309"/>
      <c r="K354" s="309"/>
      <c r="L354" s="309"/>
      <c r="M354" s="309"/>
      <c r="N354" s="309"/>
      <c r="O354" s="309"/>
      <c r="P354" s="309"/>
      <c r="Q354" s="309"/>
      <c r="R354" s="309"/>
      <c r="S354" s="309"/>
      <c r="T354" s="309"/>
      <c r="U354" s="309"/>
      <c r="V354" s="309"/>
      <c r="W354" s="309"/>
      <c r="X354" s="309"/>
    </row>
    <row r="355" spans="2:24">
      <c r="C355" s="308"/>
      <c r="D355" s="309"/>
      <c r="E355" s="309"/>
      <c r="F355" s="309"/>
      <c r="G355" s="309"/>
      <c r="H355" s="309"/>
      <c r="I355" s="309"/>
      <c r="J355" s="309"/>
      <c r="K355" s="309"/>
      <c r="L355" s="309"/>
      <c r="M355" s="309"/>
      <c r="N355" s="309"/>
      <c r="O355" s="309"/>
      <c r="P355" s="309"/>
      <c r="Q355" s="309"/>
      <c r="R355" s="309"/>
      <c r="S355" s="309"/>
      <c r="T355" s="309"/>
      <c r="U355" s="309"/>
      <c r="V355" s="309"/>
      <c r="W355" s="309"/>
      <c r="X355" s="309"/>
    </row>
  </sheetData>
  <sheetProtection password="DD42" sheet="1" formatCells="0" formatColumns="0" formatRows="0" insertColumns="0"/>
  <mergeCells count="172">
    <mergeCell ref="C1:X1"/>
    <mergeCell ref="B45:X45"/>
    <mergeCell ref="V5:V9"/>
    <mergeCell ref="W5:W9"/>
    <mergeCell ref="X5:X9"/>
    <mergeCell ref="D2:X2"/>
    <mergeCell ref="C3:C9"/>
    <mergeCell ref="D3:J4"/>
    <mergeCell ref="K3:Q4"/>
    <mergeCell ref="R3:X4"/>
    <mergeCell ref="H5:H9"/>
    <mergeCell ref="I5:I9"/>
    <mergeCell ref="J5:J9"/>
    <mergeCell ref="K5:K9"/>
    <mergeCell ref="D5:D9"/>
    <mergeCell ref="E5:E9"/>
    <mergeCell ref="F5:F9"/>
    <mergeCell ref="G5:G9"/>
    <mergeCell ref="X171:X175"/>
    <mergeCell ref="P5:P9"/>
    <mergeCell ref="Q5:Q9"/>
    <mergeCell ref="R5:R9"/>
    <mergeCell ref="S5:S9"/>
    <mergeCell ref="L5:L9"/>
    <mergeCell ref="M5:M9"/>
    <mergeCell ref="N5:N9"/>
    <mergeCell ref="O5:O9"/>
    <mergeCell ref="W298:W302"/>
    <mergeCell ref="R296:X297"/>
    <mergeCell ref="V234:V238"/>
    <mergeCell ref="W234:W238"/>
    <mergeCell ref="X234:X238"/>
    <mergeCell ref="U298:U302"/>
    <mergeCell ref="T298:T302"/>
    <mergeCell ref="I298:I302"/>
    <mergeCell ref="J298:J302"/>
    <mergeCell ref="T5:T9"/>
    <mergeCell ref="U5:U9"/>
    <mergeCell ref="V298:V302"/>
    <mergeCell ref="L298:L302"/>
    <mergeCell ref="M298:M302"/>
    <mergeCell ref="N298:N302"/>
    <mergeCell ref="X298:X302"/>
    <mergeCell ref="B351:B353"/>
    <mergeCell ref="O298:O302"/>
    <mergeCell ref="P298:P302"/>
    <mergeCell ref="Q298:Q302"/>
    <mergeCell ref="R298:R302"/>
    <mergeCell ref="S298:S302"/>
    <mergeCell ref="B296:B302"/>
    <mergeCell ref="C296:C302"/>
    <mergeCell ref="D296:J297"/>
    <mergeCell ref="K296:Q297"/>
    <mergeCell ref="D298:D302"/>
    <mergeCell ref="E298:E302"/>
    <mergeCell ref="F298:F302"/>
    <mergeCell ref="G298:G302"/>
    <mergeCell ref="H298:H302"/>
    <mergeCell ref="K298:K302"/>
    <mergeCell ref="B287:B289"/>
    <mergeCell ref="C294:W294"/>
    <mergeCell ref="C295:W295"/>
    <mergeCell ref="P234:P238"/>
    <mergeCell ref="Q234:Q238"/>
    <mergeCell ref="R234:R238"/>
    <mergeCell ref="S234:S238"/>
    <mergeCell ref="T234:T238"/>
    <mergeCell ref="U234:U238"/>
    <mergeCell ref="J234:J238"/>
    <mergeCell ref="O234:O238"/>
    <mergeCell ref="D234:D238"/>
    <mergeCell ref="E234:E238"/>
    <mergeCell ref="F234:F238"/>
    <mergeCell ref="I234:I238"/>
    <mergeCell ref="K234:K238"/>
    <mergeCell ref="L234:L238"/>
    <mergeCell ref="M234:M238"/>
    <mergeCell ref="N234:N238"/>
    <mergeCell ref="B224:B226"/>
    <mergeCell ref="C230:W230"/>
    <mergeCell ref="C231:W231"/>
    <mergeCell ref="B232:B238"/>
    <mergeCell ref="C232:C238"/>
    <mergeCell ref="D232:J233"/>
    <mergeCell ref="K232:Q233"/>
    <mergeCell ref="R232:X233"/>
    <mergeCell ref="G234:G238"/>
    <mergeCell ref="H234:H238"/>
    <mergeCell ref="B163:B165"/>
    <mergeCell ref="C167:W167"/>
    <mergeCell ref="C168:W168"/>
    <mergeCell ref="B169:B175"/>
    <mergeCell ref="C169:C175"/>
    <mergeCell ref="D169:J170"/>
    <mergeCell ref="K169:Q170"/>
    <mergeCell ref="R169:X170"/>
    <mergeCell ref="D171:D175"/>
    <mergeCell ref="W171:W175"/>
    <mergeCell ref="O171:O175"/>
    <mergeCell ref="K171:K175"/>
    <mergeCell ref="L171:L175"/>
    <mergeCell ref="E171:E175"/>
    <mergeCell ref="F171:F175"/>
    <mergeCell ref="G171:G175"/>
    <mergeCell ref="H171:H175"/>
    <mergeCell ref="R171:R175"/>
    <mergeCell ref="S171:S175"/>
    <mergeCell ref="T171:T175"/>
    <mergeCell ref="U171:U175"/>
    <mergeCell ref="I171:I175"/>
    <mergeCell ref="J171:J175"/>
    <mergeCell ref="P171:P175"/>
    <mergeCell ref="Q171:Q175"/>
    <mergeCell ref="M171:M175"/>
    <mergeCell ref="N171:N175"/>
    <mergeCell ref="R108:X109"/>
    <mergeCell ref="D110:D114"/>
    <mergeCell ref="V171:V175"/>
    <mergeCell ref="X110:X114"/>
    <mergeCell ref="R110:R114"/>
    <mergeCell ref="S110:S114"/>
    <mergeCell ref="T110:T114"/>
    <mergeCell ref="U110:U114"/>
    <mergeCell ref="V110:V114"/>
    <mergeCell ref="W110:W114"/>
    <mergeCell ref="E110:E114"/>
    <mergeCell ref="M110:M114"/>
    <mergeCell ref="N110:N114"/>
    <mergeCell ref="O110:O114"/>
    <mergeCell ref="L110:L114"/>
    <mergeCell ref="B102:B104"/>
    <mergeCell ref="C106:W106"/>
    <mergeCell ref="C107:W107"/>
    <mergeCell ref="B108:B114"/>
    <mergeCell ref="C108:C114"/>
    <mergeCell ref="P110:P114"/>
    <mergeCell ref="Q110:Q114"/>
    <mergeCell ref="F110:F114"/>
    <mergeCell ref="C46:W46"/>
    <mergeCell ref="R47:X48"/>
    <mergeCell ref="S49:S53"/>
    <mergeCell ref="T49:T53"/>
    <mergeCell ref="U49:U53"/>
    <mergeCell ref="V49:V53"/>
    <mergeCell ref="W49:W53"/>
    <mergeCell ref="B47:B53"/>
    <mergeCell ref="C47:C53"/>
    <mergeCell ref="D47:J48"/>
    <mergeCell ref="K47:Q48"/>
    <mergeCell ref="D49:D53"/>
    <mergeCell ref="E49:E53"/>
    <mergeCell ref="F49:F53"/>
    <mergeCell ref="G49:G53"/>
    <mergeCell ref="H49:H53"/>
    <mergeCell ref="I49:I53"/>
    <mergeCell ref="X49:X53"/>
    <mergeCell ref="M49:M53"/>
    <mergeCell ref="N49:N53"/>
    <mergeCell ref="O49:O53"/>
    <mergeCell ref="P49:P53"/>
    <mergeCell ref="Q49:Q53"/>
    <mergeCell ref="R49:R53"/>
    <mergeCell ref="J49:J53"/>
    <mergeCell ref="K49:K53"/>
    <mergeCell ref="L49:L53"/>
    <mergeCell ref="G110:G114"/>
    <mergeCell ref="H110:H114"/>
    <mergeCell ref="I110:I114"/>
    <mergeCell ref="J110:J114"/>
    <mergeCell ref="K110:K114"/>
    <mergeCell ref="D108:J109"/>
    <mergeCell ref="K108:Q109"/>
  </mergeCells>
  <phoneticPr fontId="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K149"/>
  <sheetViews>
    <sheetView workbookViewId="0">
      <selection activeCell="I18" sqref="I18"/>
    </sheetView>
  </sheetViews>
  <sheetFormatPr baseColWidth="10" defaultColWidth="10.85546875" defaultRowHeight="15"/>
  <cols>
    <col min="1" max="1" width="4.28515625" style="66" customWidth="1"/>
    <col min="2" max="2" width="3.42578125" style="66" customWidth="1"/>
    <col min="3" max="3" width="9" style="78" customWidth="1"/>
    <col min="4" max="4" width="51" style="66" customWidth="1"/>
    <col min="5" max="5" width="12.85546875" style="66" customWidth="1"/>
    <col min="6" max="6" width="18.140625" style="66" customWidth="1"/>
    <col min="7" max="8" width="21.28515625" style="66" customWidth="1"/>
    <col min="9" max="9" width="17.42578125" style="66" bestFit="1" customWidth="1"/>
    <col min="10" max="10" width="11.42578125" style="66" bestFit="1" customWidth="1"/>
    <col min="11" max="16384" width="10.85546875" style="66"/>
  </cols>
  <sheetData>
    <row r="1" spans="1:7">
      <c r="B1" s="49" t="s">
        <v>484</v>
      </c>
    </row>
    <row r="2" spans="1:7" ht="16.5" thickBot="1">
      <c r="A2" s="79"/>
      <c r="B2" s="71"/>
      <c r="C2" s="72" t="s">
        <v>381</v>
      </c>
      <c r="D2" s="71" t="s">
        <v>382</v>
      </c>
      <c r="E2" s="71"/>
      <c r="F2" s="71"/>
      <c r="G2" s="71" t="s">
        <v>486</v>
      </c>
    </row>
    <row r="3" spans="1:7">
      <c r="B3" s="154" t="s">
        <v>480</v>
      </c>
      <c r="C3" s="155"/>
      <c r="D3" s="156"/>
      <c r="E3" s="156"/>
      <c r="F3" s="157"/>
      <c r="G3" s="158">
        <f>F4+F88</f>
        <v>167765156.30999997</v>
      </c>
    </row>
    <row r="4" spans="1:7">
      <c r="B4" s="80"/>
      <c r="C4" s="382" t="s">
        <v>371</v>
      </c>
      <c r="D4" s="382"/>
      <c r="E4" s="382"/>
      <c r="F4" s="73">
        <f>F5+F57</f>
        <v>166691162.94999996</v>
      </c>
      <c r="G4" s="74"/>
    </row>
    <row r="5" spans="1:7" ht="33" customHeight="1">
      <c r="B5" s="80"/>
      <c r="C5" s="384" t="s">
        <v>373</v>
      </c>
      <c r="D5" s="384"/>
      <c r="E5" s="384"/>
      <c r="F5" s="81">
        <f>SUM(E6:E56)</f>
        <v>29484517.109999996</v>
      </c>
      <c r="G5" s="83"/>
    </row>
    <row r="6" spans="1:7" ht="15.75">
      <c r="B6" s="80"/>
      <c r="C6" s="25">
        <v>2101</v>
      </c>
      <c r="D6" s="31" t="s">
        <v>423</v>
      </c>
      <c r="E6" s="30">
        <v>810540.97</v>
      </c>
      <c r="F6" s="84"/>
      <c r="G6" s="85"/>
    </row>
    <row r="7" spans="1:7" ht="15.75">
      <c r="B7" s="80"/>
      <c r="C7" s="25">
        <v>2102</v>
      </c>
      <c r="D7" s="31" t="s">
        <v>424</v>
      </c>
      <c r="E7" s="30">
        <v>22883.94</v>
      </c>
      <c r="F7" s="84"/>
      <c r="G7" s="85"/>
    </row>
    <row r="8" spans="1:7" ht="15.75">
      <c r="B8" s="80"/>
      <c r="C8" s="25">
        <v>2105</v>
      </c>
      <c r="D8" s="32" t="s">
        <v>425</v>
      </c>
      <c r="E8" s="30">
        <v>38145.57</v>
      </c>
      <c r="F8" s="84"/>
      <c r="G8" s="85"/>
    </row>
    <row r="9" spans="1:7" ht="30">
      <c r="B9" s="80"/>
      <c r="C9" s="25">
        <v>2106</v>
      </c>
      <c r="D9" s="31" t="s">
        <v>426</v>
      </c>
      <c r="E9" s="30">
        <v>1465056.42</v>
      </c>
      <c r="F9" s="84"/>
      <c r="G9" s="85"/>
    </row>
    <row r="10" spans="1:7" ht="30">
      <c r="B10" s="80"/>
      <c r="C10" s="25">
        <v>2107</v>
      </c>
      <c r="D10" s="31" t="s">
        <v>427</v>
      </c>
      <c r="E10" s="30">
        <v>18966</v>
      </c>
      <c r="F10" s="84"/>
      <c r="G10" s="85"/>
    </row>
    <row r="11" spans="1:7" ht="30">
      <c r="B11" s="80"/>
      <c r="C11" s="25">
        <v>2204</v>
      </c>
      <c r="D11" s="31" t="s">
        <v>428</v>
      </c>
      <c r="E11" s="30">
        <v>141471.07999999999</v>
      </c>
      <c r="F11" s="84"/>
      <c r="G11" s="85"/>
    </row>
    <row r="12" spans="1:7" ht="30">
      <c r="B12" s="80"/>
      <c r="C12" s="25">
        <v>2206</v>
      </c>
      <c r="D12" s="31" t="s">
        <v>429</v>
      </c>
      <c r="E12" s="30">
        <v>2785.1</v>
      </c>
      <c r="F12" s="84"/>
      <c r="G12" s="85"/>
    </row>
    <row r="13" spans="1:7" ht="15.75">
      <c r="B13" s="80"/>
      <c r="C13" s="25">
        <v>2301</v>
      </c>
      <c r="D13" s="32" t="s">
        <v>430</v>
      </c>
      <c r="E13" s="26">
        <v>14626.26</v>
      </c>
      <c r="F13" s="86"/>
      <c r="G13" s="85"/>
    </row>
    <row r="14" spans="1:7" ht="15.75">
      <c r="B14" s="80"/>
      <c r="C14" s="25">
        <v>2302</v>
      </c>
      <c r="D14" s="32" t="s">
        <v>431</v>
      </c>
      <c r="E14" s="26">
        <v>115086.81</v>
      </c>
      <c r="F14" s="84"/>
      <c r="G14" s="85"/>
    </row>
    <row r="15" spans="1:7" ht="15.75">
      <c r="B15" s="80"/>
      <c r="C15" s="25">
        <v>2303</v>
      </c>
      <c r="D15" s="31" t="s">
        <v>432</v>
      </c>
      <c r="E15" s="26">
        <v>1050</v>
      </c>
      <c r="F15" s="86"/>
      <c r="G15" s="85"/>
    </row>
    <row r="16" spans="1:7" ht="15.75">
      <c r="B16" s="80"/>
      <c r="C16" s="25">
        <v>2401</v>
      </c>
      <c r="D16" s="31" t="s">
        <v>433</v>
      </c>
      <c r="E16" s="26">
        <v>16687.490000000002</v>
      </c>
      <c r="F16" s="86"/>
      <c r="G16" s="85"/>
    </row>
    <row r="17" spans="2:11" ht="15.75">
      <c r="B17" s="80"/>
      <c r="C17" s="25">
        <v>2402</v>
      </c>
      <c r="D17" s="31" t="s">
        <v>434</v>
      </c>
      <c r="E17" s="26">
        <v>59570.42</v>
      </c>
      <c r="F17" s="86"/>
      <c r="G17" s="85"/>
    </row>
    <row r="18" spans="2:11" ht="15.75">
      <c r="B18" s="80"/>
      <c r="C18" s="25">
        <v>2403</v>
      </c>
      <c r="D18" s="31" t="s">
        <v>435</v>
      </c>
      <c r="E18" s="26">
        <v>3324</v>
      </c>
      <c r="F18" s="86"/>
      <c r="G18" s="85"/>
    </row>
    <row r="19" spans="2:11" ht="15.75">
      <c r="B19" s="80"/>
      <c r="C19" s="25">
        <v>2404</v>
      </c>
      <c r="D19" s="31" t="s">
        <v>436</v>
      </c>
      <c r="E19" s="26">
        <v>25596.03</v>
      </c>
      <c r="F19" s="86"/>
      <c r="G19" s="85"/>
    </row>
    <row r="20" spans="2:11" ht="15.75">
      <c r="B20" s="80"/>
      <c r="C20" s="25">
        <v>2504</v>
      </c>
      <c r="D20" s="31" t="s">
        <v>437</v>
      </c>
      <c r="E20" s="26">
        <v>81098.73</v>
      </c>
      <c r="F20" s="86"/>
      <c r="G20" s="85"/>
    </row>
    <row r="21" spans="2:11" ht="15.75">
      <c r="B21" s="80"/>
      <c r="C21" s="25" t="s">
        <v>353</v>
      </c>
      <c r="D21" s="31" t="s">
        <v>438</v>
      </c>
      <c r="E21" s="26">
        <v>0</v>
      </c>
      <c r="F21" s="86"/>
      <c r="G21" s="85"/>
    </row>
    <row r="22" spans="2:11" ht="15.75">
      <c r="B22" s="80"/>
      <c r="C22" s="25">
        <v>2701</v>
      </c>
      <c r="D22" s="31" t="s">
        <v>439</v>
      </c>
      <c r="E22" s="26">
        <v>34604.800000000003</v>
      </c>
      <c r="F22" s="86"/>
      <c r="G22" s="85"/>
    </row>
    <row r="23" spans="2:11" ht="15.75">
      <c r="B23" s="80"/>
      <c r="C23" s="25">
        <v>2702</v>
      </c>
      <c r="D23" s="32" t="s">
        <v>440</v>
      </c>
      <c r="E23" s="26">
        <v>8651.0499999999993</v>
      </c>
      <c r="F23" s="86"/>
      <c r="G23" s="85"/>
    </row>
    <row r="24" spans="2:11">
      <c r="B24" s="80"/>
      <c r="C24" s="25">
        <v>3101</v>
      </c>
      <c r="D24" s="31" t="s">
        <v>441</v>
      </c>
      <c r="E24" s="26">
        <v>347333.62</v>
      </c>
      <c r="F24" s="27"/>
      <c r="G24" s="75"/>
    </row>
    <row r="25" spans="2:11">
      <c r="B25" s="80"/>
      <c r="C25" s="25">
        <v>3102</v>
      </c>
      <c r="D25" s="31" t="s">
        <v>442</v>
      </c>
      <c r="E25" s="26">
        <v>49899.27</v>
      </c>
      <c r="F25" s="27"/>
      <c r="G25" s="76"/>
    </row>
    <row r="26" spans="2:11">
      <c r="B26" s="80"/>
      <c r="C26" s="25">
        <v>3103</v>
      </c>
      <c r="D26" s="32" t="s">
        <v>443</v>
      </c>
      <c r="E26" s="26">
        <v>1794935.61</v>
      </c>
      <c r="F26" s="29"/>
      <c r="G26" s="75"/>
    </row>
    <row r="27" spans="2:11">
      <c r="B27" s="80"/>
      <c r="C27" s="25">
        <v>3104</v>
      </c>
      <c r="D27" s="31" t="s">
        <v>444</v>
      </c>
      <c r="E27" s="26">
        <v>87231.73</v>
      </c>
      <c r="F27" s="27"/>
      <c r="G27" s="76"/>
    </row>
    <row r="28" spans="2:11">
      <c r="B28" s="80"/>
      <c r="C28" s="25">
        <v>3106</v>
      </c>
      <c r="D28" s="31" t="s">
        <v>445</v>
      </c>
      <c r="E28" s="30">
        <v>1209058.1200000001</v>
      </c>
      <c r="F28" s="27"/>
      <c r="G28" s="76"/>
    </row>
    <row r="29" spans="2:11">
      <c r="B29" s="80"/>
      <c r="C29" s="25">
        <v>3107</v>
      </c>
      <c r="D29" s="31" t="s">
        <v>446</v>
      </c>
      <c r="E29" s="26">
        <v>4286</v>
      </c>
      <c r="F29" s="27"/>
      <c r="G29" s="76"/>
    </row>
    <row r="30" spans="2:11">
      <c r="B30" s="80"/>
      <c r="C30" s="25">
        <v>3108</v>
      </c>
      <c r="D30" s="32" t="s">
        <v>447</v>
      </c>
      <c r="E30" s="26">
        <v>2749739.96</v>
      </c>
      <c r="F30" s="30"/>
      <c r="G30" s="76"/>
    </row>
    <row r="31" spans="2:11" ht="30">
      <c r="B31" s="80"/>
      <c r="C31" s="25">
        <v>3109</v>
      </c>
      <c r="D31" s="31" t="s">
        <v>448</v>
      </c>
      <c r="E31" s="26">
        <v>7623</v>
      </c>
      <c r="F31" s="30"/>
      <c r="G31" s="76"/>
      <c r="K31" s="87"/>
    </row>
    <row r="32" spans="2:11">
      <c r="B32" s="80"/>
      <c r="C32" s="25">
        <v>3201</v>
      </c>
      <c r="D32" s="31" t="s">
        <v>449</v>
      </c>
      <c r="E32" s="26">
        <v>11112710.950000001</v>
      </c>
      <c r="F32" s="27"/>
      <c r="G32" s="76"/>
    </row>
    <row r="33" spans="2:7">
      <c r="B33" s="80"/>
      <c r="C33" s="25">
        <v>3203</v>
      </c>
      <c r="D33" s="32" t="s">
        <v>450</v>
      </c>
      <c r="E33" s="26">
        <v>131579.84</v>
      </c>
      <c r="F33" s="30"/>
      <c r="G33" s="76"/>
    </row>
    <row r="34" spans="2:7">
      <c r="B34" s="80"/>
      <c r="C34" s="25">
        <v>3204</v>
      </c>
      <c r="D34" s="32" t="s">
        <v>451</v>
      </c>
      <c r="E34" s="26">
        <v>683134.56</v>
      </c>
      <c r="F34" s="30"/>
      <c r="G34" s="76"/>
    </row>
    <row r="35" spans="2:7">
      <c r="B35" s="80"/>
      <c r="C35" s="25" t="s">
        <v>354</v>
      </c>
      <c r="D35" s="32" t="s">
        <v>452</v>
      </c>
      <c r="E35" s="30">
        <v>190819.28</v>
      </c>
      <c r="F35" s="27"/>
      <c r="G35" s="76"/>
    </row>
    <row r="36" spans="2:7">
      <c r="B36" s="80"/>
      <c r="C36" s="25">
        <v>3308</v>
      </c>
      <c r="D36" s="32" t="s">
        <v>453</v>
      </c>
      <c r="E36" s="30">
        <v>0</v>
      </c>
      <c r="F36" s="27"/>
      <c r="G36" s="76"/>
    </row>
    <row r="37" spans="2:7">
      <c r="B37" s="80"/>
      <c r="C37" s="25">
        <v>3402</v>
      </c>
      <c r="D37" s="31" t="s">
        <v>454</v>
      </c>
      <c r="E37" s="30">
        <v>142347.32999999999</v>
      </c>
      <c r="F37" s="27"/>
      <c r="G37" s="76"/>
    </row>
    <row r="38" spans="2:7">
      <c r="B38" s="80"/>
      <c r="C38" s="25">
        <v>3403</v>
      </c>
      <c r="D38" s="32" t="s">
        <v>455</v>
      </c>
      <c r="E38" s="30">
        <v>139218.74</v>
      </c>
      <c r="F38" s="26"/>
      <c r="G38" s="76"/>
    </row>
    <row r="39" spans="2:7">
      <c r="B39" s="80"/>
      <c r="C39" s="25">
        <v>3404</v>
      </c>
      <c r="D39" s="31" t="s">
        <v>456</v>
      </c>
      <c r="E39" s="30">
        <v>282163.64</v>
      </c>
      <c r="F39" s="27"/>
      <c r="G39" s="76"/>
    </row>
    <row r="40" spans="2:7">
      <c r="B40" s="80"/>
      <c r="C40" s="25">
        <v>3407</v>
      </c>
      <c r="D40" s="31" t="s">
        <v>457</v>
      </c>
      <c r="E40" s="26">
        <v>79379.45</v>
      </c>
      <c r="F40" s="27"/>
      <c r="G40" s="76"/>
    </row>
    <row r="41" spans="2:7">
      <c r="B41" s="80"/>
      <c r="C41" s="25">
        <v>3409</v>
      </c>
      <c r="D41" s="31" t="s">
        <v>458</v>
      </c>
      <c r="E41" s="26">
        <v>322169.12</v>
      </c>
      <c r="F41" s="28"/>
      <c r="G41" s="76"/>
    </row>
    <row r="42" spans="2:7">
      <c r="B42" s="80"/>
      <c r="C42" s="25">
        <v>3411</v>
      </c>
      <c r="D42" s="31" t="s">
        <v>459</v>
      </c>
      <c r="E42" s="30">
        <v>1048936.8400000001</v>
      </c>
      <c r="F42" s="27"/>
      <c r="G42" s="76"/>
    </row>
    <row r="43" spans="2:7">
      <c r="B43" s="80"/>
      <c r="C43" s="25">
        <v>3413</v>
      </c>
      <c r="D43" s="31" t="s">
        <v>460</v>
      </c>
      <c r="E43" s="26">
        <v>97796.4</v>
      </c>
      <c r="F43" s="27"/>
      <c r="G43" s="76"/>
    </row>
    <row r="44" spans="2:7">
      <c r="B44" s="80"/>
      <c r="C44" s="25">
        <v>3414</v>
      </c>
      <c r="D44" s="32" t="s">
        <v>461</v>
      </c>
      <c r="E44" s="26">
        <v>707419.59</v>
      </c>
      <c r="F44" s="27"/>
      <c r="G44" s="76"/>
    </row>
    <row r="45" spans="2:7">
      <c r="B45" s="80"/>
      <c r="C45" s="25">
        <v>3418</v>
      </c>
      <c r="D45" s="32" t="s">
        <v>462</v>
      </c>
      <c r="E45" s="26">
        <v>2660255.88</v>
      </c>
      <c r="F45" s="27"/>
      <c r="G45" s="76"/>
    </row>
    <row r="46" spans="2:7" ht="45">
      <c r="B46" s="80"/>
      <c r="C46" s="25">
        <v>3602</v>
      </c>
      <c r="D46" s="32" t="s">
        <v>463</v>
      </c>
      <c r="E46" s="30">
        <v>98657.27</v>
      </c>
      <c r="F46" s="33"/>
      <c r="G46" s="77"/>
    </row>
    <row r="47" spans="2:7" ht="45">
      <c r="B47" s="80"/>
      <c r="C47" s="25">
        <v>3603</v>
      </c>
      <c r="D47" s="32" t="s">
        <v>464</v>
      </c>
      <c r="E47" s="30">
        <v>21968</v>
      </c>
      <c r="F47" s="34"/>
      <c r="G47" s="77"/>
    </row>
    <row r="48" spans="2:7" ht="30">
      <c r="B48" s="80"/>
      <c r="C48" s="25">
        <v>3701</v>
      </c>
      <c r="D48" s="32" t="s">
        <v>465</v>
      </c>
      <c r="E48" s="30">
        <v>833312.17</v>
      </c>
      <c r="F48" s="33"/>
      <c r="G48" s="77"/>
    </row>
    <row r="49" spans="2:7">
      <c r="B49" s="80"/>
      <c r="C49" s="25">
        <v>3803</v>
      </c>
      <c r="D49" s="32" t="s">
        <v>466</v>
      </c>
      <c r="E49" s="35">
        <v>696</v>
      </c>
      <c r="F49" s="33"/>
      <c r="G49" s="77"/>
    </row>
    <row r="50" spans="2:7" ht="30">
      <c r="B50" s="80"/>
      <c r="C50" s="25">
        <v>3811</v>
      </c>
      <c r="D50" s="31" t="s">
        <v>467</v>
      </c>
      <c r="E50" s="35">
        <v>520738.37</v>
      </c>
      <c r="F50" s="33"/>
      <c r="G50" s="77"/>
    </row>
    <row r="51" spans="2:7" ht="30">
      <c r="B51" s="80"/>
      <c r="C51" s="25">
        <v>3817</v>
      </c>
      <c r="D51" s="31" t="s">
        <v>468</v>
      </c>
      <c r="E51" s="35">
        <v>466109.48</v>
      </c>
      <c r="F51" s="33"/>
      <c r="G51" s="77"/>
    </row>
    <row r="52" spans="2:7">
      <c r="B52" s="80"/>
      <c r="C52" s="25">
        <v>3820</v>
      </c>
      <c r="D52" s="31" t="s">
        <v>469</v>
      </c>
      <c r="E52" s="30">
        <v>0</v>
      </c>
      <c r="F52" s="33"/>
      <c r="G52" s="77"/>
    </row>
    <row r="53" spans="2:7" ht="30">
      <c r="B53" s="80"/>
      <c r="C53" s="25">
        <v>3821</v>
      </c>
      <c r="D53" s="31" t="s">
        <v>470</v>
      </c>
      <c r="E53" s="35">
        <v>0</v>
      </c>
      <c r="F53" s="33"/>
      <c r="G53" s="77"/>
    </row>
    <row r="54" spans="2:7">
      <c r="B54" s="80"/>
      <c r="C54" s="25">
        <v>3830</v>
      </c>
      <c r="D54" s="32" t="s">
        <v>471</v>
      </c>
      <c r="E54" s="35">
        <v>0</v>
      </c>
      <c r="F54" s="33"/>
      <c r="G54" s="77"/>
    </row>
    <row r="55" spans="2:7">
      <c r="B55" s="80"/>
      <c r="C55" s="25">
        <v>3901</v>
      </c>
      <c r="D55" s="32" t="s">
        <v>472</v>
      </c>
      <c r="E55" s="35">
        <v>0</v>
      </c>
      <c r="F55" s="36"/>
      <c r="G55" s="77"/>
    </row>
    <row r="56" spans="2:7" ht="21" customHeight="1">
      <c r="B56" s="199"/>
      <c r="C56" s="200">
        <v>3905</v>
      </c>
      <c r="D56" s="201" t="s">
        <v>473</v>
      </c>
      <c r="E56" s="202">
        <v>834852.22</v>
      </c>
      <c r="F56" s="203"/>
      <c r="G56" s="204"/>
    </row>
    <row r="57" spans="2:7">
      <c r="B57" s="80"/>
      <c r="C57" s="88" t="s">
        <v>374</v>
      </c>
      <c r="D57" s="89"/>
      <c r="E57" s="89"/>
      <c r="F57" s="81">
        <f>SUM(E58:E87)</f>
        <v>137206645.83999997</v>
      </c>
      <c r="G57" s="83"/>
    </row>
    <row r="58" spans="2:7">
      <c r="B58" s="80"/>
      <c r="C58" s="25">
        <v>1103</v>
      </c>
      <c r="D58" s="90" t="s">
        <v>384</v>
      </c>
      <c r="E58" s="26">
        <v>37516796.989999995</v>
      </c>
      <c r="F58" s="27"/>
      <c r="G58" s="75"/>
    </row>
    <row r="59" spans="2:7">
      <c r="B59" s="80"/>
      <c r="C59" s="25">
        <v>1202</v>
      </c>
      <c r="D59" s="90" t="s">
        <v>385</v>
      </c>
      <c r="E59" s="26">
        <v>0</v>
      </c>
      <c r="F59" s="27"/>
      <c r="G59" s="75"/>
    </row>
    <row r="60" spans="2:7" ht="30">
      <c r="B60" s="80"/>
      <c r="C60" s="25">
        <v>1301</v>
      </c>
      <c r="D60" s="91" t="s">
        <v>386</v>
      </c>
      <c r="E60" s="26">
        <v>308378.44</v>
      </c>
      <c r="F60" s="27"/>
      <c r="G60" s="75"/>
    </row>
    <row r="61" spans="2:7">
      <c r="B61" s="80"/>
      <c r="C61" s="25">
        <v>1305</v>
      </c>
      <c r="D61" s="91" t="s">
        <v>387</v>
      </c>
      <c r="E61" s="26">
        <v>975097.95</v>
      </c>
      <c r="F61" s="27"/>
      <c r="G61" s="75"/>
    </row>
    <row r="62" spans="2:7">
      <c r="B62" s="80"/>
      <c r="C62" s="25">
        <v>1306</v>
      </c>
      <c r="D62" s="91" t="s">
        <v>388</v>
      </c>
      <c r="E62" s="26">
        <v>13574772.560000001</v>
      </c>
      <c r="F62" s="27"/>
      <c r="G62" s="75"/>
    </row>
    <row r="63" spans="2:7">
      <c r="B63" s="80"/>
      <c r="C63" s="25">
        <v>1319</v>
      </c>
      <c r="D63" s="91" t="s">
        <v>389</v>
      </c>
      <c r="E63" s="26">
        <v>147313.97</v>
      </c>
      <c r="F63" s="27"/>
      <c r="G63" s="75"/>
    </row>
    <row r="64" spans="2:7">
      <c r="B64" s="80"/>
      <c r="C64" s="25">
        <v>1322</v>
      </c>
      <c r="D64" s="91" t="s">
        <v>390</v>
      </c>
      <c r="E64" s="27">
        <v>0</v>
      </c>
      <c r="F64" s="27"/>
      <c r="G64" s="75"/>
    </row>
    <row r="65" spans="2:7" ht="30">
      <c r="B65" s="80"/>
      <c r="C65" s="25">
        <v>1325</v>
      </c>
      <c r="D65" s="92" t="s">
        <v>391</v>
      </c>
      <c r="E65" s="26">
        <v>1098946.5</v>
      </c>
      <c r="F65" s="27"/>
      <c r="G65" s="75"/>
    </row>
    <row r="66" spans="2:7">
      <c r="B66" s="80"/>
      <c r="C66" s="25">
        <v>1401</v>
      </c>
      <c r="D66" s="93" t="s">
        <v>392</v>
      </c>
      <c r="E66" s="26">
        <v>3929703.73</v>
      </c>
      <c r="F66" s="27"/>
      <c r="G66" s="75"/>
    </row>
    <row r="67" spans="2:7">
      <c r="B67" s="80"/>
      <c r="C67" s="25">
        <v>1403</v>
      </c>
      <c r="D67" s="93" t="s">
        <v>393</v>
      </c>
      <c r="E67" s="26">
        <v>1971111.65</v>
      </c>
      <c r="F67" s="27"/>
      <c r="G67" s="75"/>
    </row>
    <row r="68" spans="2:7">
      <c r="B68" s="80"/>
      <c r="C68" s="25">
        <v>1404</v>
      </c>
      <c r="D68" s="93" t="s">
        <v>394</v>
      </c>
      <c r="E68" s="26">
        <v>1297892.27</v>
      </c>
      <c r="F68" s="27"/>
      <c r="G68" s="75"/>
    </row>
    <row r="69" spans="2:7" ht="30">
      <c r="B69" s="80"/>
      <c r="C69" s="25">
        <v>1406</v>
      </c>
      <c r="D69" s="93" t="s">
        <v>395</v>
      </c>
      <c r="E69" s="26">
        <v>1304519.76</v>
      </c>
      <c r="F69" s="27"/>
      <c r="G69" s="75"/>
    </row>
    <row r="70" spans="2:7">
      <c r="B70" s="80"/>
      <c r="C70" s="25">
        <v>1407</v>
      </c>
      <c r="D70" s="93" t="s">
        <v>396</v>
      </c>
      <c r="E70" s="26">
        <v>7776548.5200000014</v>
      </c>
      <c r="F70" s="27"/>
      <c r="G70" s="75"/>
    </row>
    <row r="71" spans="2:7">
      <c r="B71" s="80"/>
      <c r="C71" s="25">
        <v>1408</v>
      </c>
      <c r="D71" s="93" t="s">
        <v>397</v>
      </c>
      <c r="E71" s="26">
        <v>217168.06</v>
      </c>
      <c r="F71" s="27"/>
      <c r="G71" s="75"/>
    </row>
    <row r="72" spans="2:7">
      <c r="B72" s="80"/>
      <c r="C72" s="25">
        <v>1413</v>
      </c>
      <c r="D72" s="91" t="s">
        <v>398</v>
      </c>
      <c r="E72" s="26">
        <v>788445.43</v>
      </c>
      <c r="F72" s="28"/>
      <c r="G72" s="76"/>
    </row>
    <row r="73" spans="2:7" ht="30">
      <c r="B73" s="80"/>
      <c r="C73" s="25">
        <v>1414</v>
      </c>
      <c r="D73" s="91" t="s">
        <v>399</v>
      </c>
      <c r="E73" s="27">
        <v>1251657.79</v>
      </c>
      <c r="F73" s="28"/>
      <c r="G73" s="76"/>
    </row>
    <row r="74" spans="2:7">
      <c r="B74" s="80"/>
      <c r="C74" s="25" t="s">
        <v>352</v>
      </c>
      <c r="D74" s="91" t="s">
        <v>400</v>
      </c>
      <c r="E74" s="27">
        <v>75171.960000000006</v>
      </c>
      <c r="F74" s="28"/>
      <c r="G74" s="76"/>
    </row>
    <row r="75" spans="2:7">
      <c r="B75" s="80"/>
      <c r="C75" s="94">
        <v>1505</v>
      </c>
      <c r="D75" s="91" t="s">
        <v>401</v>
      </c>
      <c r="E75" s="26">
        <v>0</v>
      </c>
      <c r="F75" s="27"/>
      <c r="G75" s="75"/>
    </row>
    <row r="76" spans="2:7" ht="30">
      <c r="B76" s="80"/>
      <c r="C76" s="25">
        <v>1507</v>
      </c>
      <c r="D76" s="91" t="s">
        <v>402</v>
      </c>
      <c r="E76" s="26">
        <v>622300.25</v>
      </c>
      <c r="F76" s="27"/>
      <c r="G76" s="75"/>
    </row>
    <row r="77" spans="2:7">
      <c r="B77" s="80"/>
      <c r="C77" s="25">
        <v>1509</v>
      </c>
      <c r="D77" s="91" t="s">
        <v>403</v>
      </c>
      <c r="E77" s="26">
        <v>56273441.700000003</v>
      </c>
      <c r="F77" s="27"/>
      <c r="G77" s="75"/>
    </row>
    <row r="78" spans="2:7">
      <c r="B78" s="80"/>
      <c r="C78" s="25">
        <v>1511</v>
      </c>
      <c r="D78" s="91" t="s">
        <v>404</v>
      </c>
      <c r="E78" s="26">
        <v>3314048.74</v>
      </c>
      <c r="F78" s="28"/>
      <c r="G78" s="76"/>
    </row>
    <row r="79" spans="2:7">
      <c r="B79" s="80"/>
      <c r="C79" s="95">
        <v>1512</v>
      </c>
      <c r="D79" s="91" t="s">
        <v>405</v>
      </c>
      <c r="E79" s="26">
        <v>3047422.68</v>
      </c>
      <c r="F79" s="28"/>
      <c r="G79" s="76"/>
    </row>
    <row r="80" spans="2:7">
      <c r="B80" s="80"/>
      <c r="C80" s="25">
        <v>1702</v>
      </c>
      <c r="D80" s="91" t="s">
        <v>406</v>
      </c>
      <c r="E80" s="26">
        <v>1715906.89</v>
      </c>
      <c r="F80" s="27"/>
      <c r="G80" s="75"/>
    </row>
    <row r="81" spans="2:10">
      <c r="B81" s="80"/>
      <c r="C81" s="25">
        <v>1801</v>
      </c>
      <c r="D81" s="91" t="s">
        <v>407</v>
      </c>
      <c r="E81" s="26">
        <v>0</v>
      </c>
      <c r="F81" s="27"/>
      <c r="G81" s="75"/>
    </row>
    <row r="82" spans="2:10">
      <c r="B82" s="80"/>
      <c r="C82" s="25">
        <v>1803</v>
      </c>
      <c r="D82" s="91" t="s">
        <v>408</v>
      </c>
      <c r="E82" s="26">
        <v>0</v>
      </c>
      <c r="F82" s="27"/>
      <c r="G82" s="75"/>
    </row>
    <row r="83" spans="2:10">
      <c r="B83" s="80"/>
      <c r="C83" s="25">
        <v>1804</v>
      </c>
      <c r="D83" s="91" t="s">
        <v>409</v>
      </c>
      <c r="E83" s="26">
        <v>0</v>
      </c>
      <c r="F83" s="27"/>
      <c r="G83" s="75"/>
    </row>
    <row r="84" spans="2:10" ht="30" customHeight="1">
      <c r="B84" s="80"/>
      <c r="C84" s="25">
        <v>1805</v>
      </c>
      <c r="D84" s="91" t="s">
        <v>410</v>
      </c>
      <c r="E84" s="26">
        <v>0</v>
      </c>
      <c r="F84" s="27"/>
      <c r="G84" s="75"/>
    </row>
    <row r="85" spans="2:10" ht="30">
      <c r="B85" s="80"/>
      <c r="C85" s="96">
        <v>1806</v>
      </c>
      <c r="D85" s="91" t="s">
        <v>411</v>
      </c>
      <c r="E85" s="26">
        <v>0</v>
      </c>
      <c r="F85" s="97"/>
      <c r="G85" s="98"/>
    </row>
    <row r="86" spans="2:10" ht="30">
      <c r="B86" s="80"/>
      <c r="C86" s="96">
        <v>1807</v>
      </c>
      <c r="D86" s="91" t="s">
        <v>412</v>
      </c>
      <c r="E86" s="26">
        <v>0</v>
      </c>
      <c r="F86" s="97"/>
      <c r="G86" s="98"/>
    </row>
    <row r="87" spans="2:10">
      <c r="B87" s="80"/>
      <c r="C87" s="96">
        <v>1808</v>
      </c>
      <c r="D87" s="91" t="s">
        <v>413</v>
      </c>
      <c r="E87" s="26">
        <v>0</v>
      </c>
      <c r="F87" s="97"/>
      <c r="G87" s="98"/>
    </row>
    <row r="88" spans="2:10">
      <c r="B88" s="80"/>
      <c r="C88" s="382" t="s">
        <v>372</v>
      </c>
      <c r="D88" s="382"/>
      <c r="E88" s="382"/>
      <c r="F88" s="170">
        <f>SUM(E89:E92)</f>
        <v>1073993.3600000001</v>
      </c>
      <c r="G88" s="171"/>
    </row>
    <row r="89" spans="2:10">
      <c r="B89" s="80"/>
      <c r="C89" s="25">
        <v>3304</v>
      </c>
      <c r="D89" s="99" t="s">
        <v>474</v>
      </c>
      <c r="E89" s="28">
        <v>61909.95</v>
      </c>
      <c r="F89" s="28"/>
      <c r="G89" s="100"/>
      <c r="I89" s="26"/>
    </row>
    <row r="90" spans="2:10" ht="15.75" customHeight="1">
      <c r="B90" s="80"/>
      <c r="C90" s="25">
        <v>3305</v>
      </c>
      <c r="D90" s="101" t="s">
        <v>475</v>
      </c>
      <c r="E90" s="28">
        <v>831191.56</v>
      </c>
      <c r="F90" s="27"/>
      <c r="G90" s="100"/>
      <c r="I90" s="30"/>
    </row>
    <row r="91" spans="2:10" ht="15.75" customHeight="1">
      <c r="B91" s="80"/>
      <c r="C91" s="25">
        <v>3804</v>
      </c>
      <c r="D91" s="32" t="s">
        <v>476</v>
      </c>
      <c r="E91" s="102">
        <v>0</v>
      </c>
      <c r="F91" s="33"/>
      <c r="G91" s="82"/>
      <c r="I91" s="26"/>
    </row>
    <row r="92" spans="2:10" ht="30.75" thickBot="1">
      <c r="B92" s="103"/>
      <c r="C92" s="104">
        <v>3808</v>
      </c>
      <c r="D92" s="105" t="s">
        <v>477</v>
      </c>
      <c r="E92" s="106">
        <v>180891.85</v>
      </c>
      <c r="F92" s="107"/>
      <c r="G92" s="108"/>
      <c r="I92" s="37"/>
    </row>
    <row r="93" spans="2:10">
      <c r="B93" s="159" t="s">
        <v>481</v>
      </c>
      <c r="C93" s="160"/>
      <c r="D93" s="161"/>
      <c r="E93" s="162"/>
      <c r="F93" s="161"/>
      <c r="G93" s="163">
        <f>SUM(F94:F101)</f>
        <v>3269305.88</v>
      </c>
    </row>
    <row r="94" spans="2:10" ht="45">
      <c r="B94" s="109"/>
      <c r="C94" s="110">
        <v>2603</v>
      </c>
      <c r="D94" s="111" t="s">
        <v>479</v>
      </c>
      <c r="E94" s="87"/>
      <c r="F94" s="112">
        <v>215162</v>
      </c>
      <c r="G94" s="83"/>
    </row>
    <row r="95" spans="2:10" ht="45">
      <c r="B95" s="109"/>
      <c r="C95" s="110">
        <v>2604</v>
      </c>
      <c r="D95" s="111" t="s">
        <v>478</v>
      </c>
      <c r="E95" s="87"/>
      <c r="F95" s="112">
        <v>105772.07</v>
      </c>
      <c r="G95" s="83"/>
    </row>
    <row r="96" spans="2:10" ht="30">
      <c r="B96" s="109"/>
      <c r="C96" s="25">
        <v>3501</v>
      </c>
      <c r="D96" s="93" t="s">
        <v>375</v>
      </c>
      <c r="E96" s="87"/>
      <c r="F96" s="26">
        <v>87847.84</v>
      </c>
      <c r="G96" s="82"/>
      <c r="I96" s="87"/>
      <c r="J96" s="26"/>
    </row>
    <row r="97" spans="2:10">
      <c r="B97" s="109"/>
      <c r="C97" s="25">
        <v>3502</v>
      </c>
      <c r="D97" s="93" t="s">
        <v>376</v>
      </c>
      <c r="E97" s="87"/>
      <c r="F97" s="26">
        <v>642647.73</v>
      </c>
      <c r="G97" s="82"/>
      <c r="I97" s="87"/>
      <c r="J97" s="26"/>
    </row>
    <row r="98" spans="2:10">
      <c r="B98" s="109"/>
      <c r="C98" s="25">
        <v>3503</v>
      </c>
      <c r="D98" s="93" t="s">
        <v>377</v>
      </c>
      <c r="E98" s="87"/>
      <c r="F98" s="26">
        <v>0</v>
      </c>
      <c r="G98" s="82"/>
      <c r="I98" s="87"/>
      <c r="J98" s="26"/>
    </row>
    <row r="99" spans="2:10">
      <c r="B99" s="109"/>
      <c r="C99" s="25">
        <v>3504</v>
      </c>
      <c r="D99" s="93" t="s">
        <v>378</v>
      </c>
      <c r="E99" s="87"/>
      <c r="F99" s="26">
        <v>867772.69</v>
      </c>
      <c r="G99" s="82"/>
      <c r="I99" s="87"/>
      <c r="J99" s="26"/>
    </row>
    <row r="100" spans="2:10">
      <c r="B100" s="109"/>
      <c r="C100" s="25">
        <v>3505</v>
      </c>
      <c r="D100" s="93" t="s">
        <v>379</v>
      </c>
      <c r="E100" s="87"/>
      <c r="F100" s="30">
        <v>1205742.56</v>
      </c>
      <c r="G100" s="82"/>
      <c r="I100" s="87"/>
      <c r="J100" s="30"/>
    </row>
    <row r="101" spans="2:10" ht="30.75" thickBot="1">
      <c r="B101" s="103"/>
      <c r="C101" s="104">
        <v>3506</v>
      </c>
      <c r="D101" s="113" t="s">
        <v>380</v>
      </c>
      <c r="E101" s="114"/>
      <c r="F101" s="115">
        <v>144360.99</v>
      </c>
      <c r="G101" s="108"/>
      <c r="I101" s="87"/>
      <c r="J101" s="30"/>
    </row>
    <row r="102" spans="2:10">
      <c r="B102" s="159" t="s">
        <v>482</v>
      </c>
      <c r="C102" s="164"/>
      <c r="D102" s="162"/>
      <c r="E102" s="162"/>
      <c r="F102" s="162"/>
      <c r="G102" s="165">
        <f>SUM(F103:F111)</f>
        <v>412950.87</v>
      </c>
    </row>
    <row r="103" spans="2:10" ht="15.75">
      <c r="B103" s="109"/>
      <c r="C103" s="25">
        <v>5101</v>
      </c>
      <c r="D103" s="31" t="s">
        <v>414</v>
      </c>
      <c r="E103" s="25"/>
      <c r="F103" s="26">
        <v>0</v>
      </c>
      <c r="G103" s="85"/>
    </row>
    <row r="104" spans="2:10" ht="15.75">
      <c r="B104" s="109"/>
      <c r="C104" s="25">
        <v>5102</v>
      </c>
      <c r="D104" s="32" t="s">
        <v>415</v>
      </c>
      <c r="E104" s="25"/>
      <c r="F104" s="26">
        <v>132382.68</v>
      </c>
      <c r="G104" s="85"/>
    </row>
    <row r="105" spans="2:10" ht="15.75">
      <c r="B105" s="109"/>
      <c r="C105" s="25">
        <v>5103</v>
      </c>
      <c r="D105" s="32" t="s">
        <v>416</v>
      </c>
      <c r="E105" s="25"/>
      <c r="F105" s="26">
        <v>14860.97</v>
      </c>
      <c r="G105" s="85"/>
    </row>
    <row r="106" spans="2:10" ht="30">
      <c r="B106" s="109"/>
      <c r="C106" s="25">
        <v>5204</v>
      </c>
      <c r="D106" s="32" t="s">
        <v>417</v>
      </c>
      <c r="E106" s="25"/>
      <c r="F106" s="26">
        <v>0</v>
      </c>
      <c r="G106" s="85"/>
    </row>
    <row r="107" spans="2:10" ht="15.75">
      <c r="B107" s="109"/>
      <c r="C107" s="25">
        <v>5206</v>
      </c>
      <c r="D107" s="32" t="s">
        <v>418</v>
      </c>
      <c r="E107" s="25"/>
      <c r="F107" s="26">
        <v>0</v>
      </c>
      <c r="G107" s="85"/>
    </row>
    <row r="108" spans="2:10" ht="45">
      <c r="B108" s="109"/>
      <c r="C108" s="25">
        <v>5304</v>
      </c>
      <c r="D108" s="32" t="s">
        <v>419</v>
      </c>
      <c r="E108" s="25"/>
      <c r="F108" s="26">
        <v>0</v>
      </c>
      <c r="G108" s="116"/>
    </row>
    <row r="109" spans="2:10" ht="17.25">
      <c r="B109" s="109"/>
      <c r="C109" s="25">
        <v>5401</v>
      </c>
      <c r="D109" s="32" t="s">
        <v>420</v>
      </c>
      <c r="E109" s="25"/>
      <c r="F109" s="26">
        <v>0</v>
      </c>
      <c r="G109" s="116"/>
    </row>
    <row r="110" spans="2:10" ht="15.75">
      <c r="B110" s="109"/>
      <c r="C110" s="25">
        <v>5402</v>
      </c>
      <c r="D110" s="32" t="s">
        <v>421</v>
      </c>
      <c r="E110" s="25"/>
      <c r="F110" s="26">
        <v>7013.36</v>
      </c>
      <c r="G110" s="85"/>
    </row>
    <row r="111" spans="2:10" ht="17.25">
      <c r="B111" s="109"/>
      <c r="C111" s="25" t="s">
        <v>355</v>
      </c>
      <c r="D111" s="32" t="s">
        <v>422</v>
      </c>
      <c r="E111" s="25"/>
      <c r="F111" s="26">
        <v>258693.86</v>
      </c>
      <c r="G111" s="116"/>
    </row>
    <row r="112" spans="2:10" ht="15.75" thickBot="1">
      <c r="B112" s="117"/>
      <c r="C112" s="118">
        <v>7000</v>
      </c>
      <c r="D112" s="119" t="s">
        <v>383</v>
      </c>
      <c r="E112" s="114"/>
      <c r="F112" s="114"/>
      <c r="G112" s="120">
        <v>169580</v>
      </c>
    </row>
    <row r="113" spans="2:8" ht="15.75" thickBot="1">
      <c r="B113" s="121"/>
      <c r="C113" s="122"/>
      <c r="D113" s="123" t="s">
        <v>195</v>
      </c>
      <c r="E113" s="124"/>
      <c r="F113" s="124"/>
      <c r="G113" s="125">
        <f>G3+G93+G102+G112</f>
        <v>171616993.05999997</v>
      </c>
    </row>
    <row r="114" spans="2:8" ht="15.75" thickBot="1">
      <c r="B114" s="166" t="s">
        <v>483</v>
      </c>
      <c r="C114" s="167"/>
      <c r="D114" s="168"/>
      <c r="E114" s="168"/>
      <c r="F114" s="168"/>
      <c r="G114" s="169">
        <f>(G3+G93)/203522</f>
        <v>840.37333649433458</v>
      </c>
    </row>
    <row r="115" spans="2:8">
      <c r="B115" s="126"/>
      <c r="G115" s="127"/>
    </row>
    <row r="116" spans="2:8">
      <c r="B116" s="126"/>
      <c r="G116" s="127"/>
    </row>
    <row r="117" spans="2:8">
      <c r="B117" s="126"/>
      <c r="G117" s="127"/>
    </row>
    <row r="118" spans="2:8">
      <c r="B118" s="126"/>
      <c r="G118" s="127"/>
    </row>
    <row r="119" spans="2:8">
      <c r="B119" s="126"/>
      <c r="G119" s="127"/>
    </row>
    <row r="120" spans="2:8">
      <c r="B120" s="126"/>
      <c r="G120" s="127"/>
    </row>
    <row r="121" spans="2:8">
      <c r="B121" s="128"/>
    </row>
    <row r="122" spans="2:8">
      <c r="B122" s="128"/>
    </row>
    <row r="123" spans="2:8" ht="18.75">
      <c r="B123" s="129" t="s">
        <v>485</v>
      </c>
    </row>
    <row r="124" spans="2:8" ht="15.75">
      <c r="B124" s="130"/>
      <c r="C124" s="131" t="s">
        <v>382</v>
      </c>
      <c r="D124" s="132"/>
      <c r="E124" s="132"/>
      <c r="F124" s="132"/>
      <c r="G124" s="133" t="s">
        <v>486</v>
      </c>
    </row>
    <row r="125" spans="2:8">
      <c r="B125" s="134" t="s">
        <v>480</v>
      </c>
      <c r="C125" s="135"/>
      <c r="D125" s="87"/>
      <c r="E125" s="87"/>
      <c r="F125" s="81"/>
      <c r="G125" s="136">
        <v>167765156.30999997</v>
      </c>
    </row>
    <row r="126" spans="2:8">
      <c r="B126" s="137"/>
      <c r="C126" s="138" t="s">
        <v>371</v>
      </c>
      <c r="D126" s="87"/>
      <c r="E126" s="87"/>
      <c r="F126" s="81">
        <v>166691162.94999996</v>
      </c>
      <c r="G126" s="136"/>
    </row>
    <row r="127" spans="2:8" ht="35.25" customHeight="1">
      <c r="B127" s="139"/>
      <c r="C127" s="383" t="s">
        <v>373</v>
      </c>
      <c r="D127" s="383"/>
      <c r="E127" s="87"/>
      <c r="F127" s="81">
        <v>29484517.109999996</v>
      </c>
      <c r="G127" s="136"/>
    </row>
    <row r="128" spans="2:8">
      <c r="B128" s="140"/>
      <c r="C128" s="141" t="s">
        <v>374</v>
      </c>
      <c r="D128" s="142"/>
      <c r="E128" s="142"/>
      <c r="F128" s="112">
        <v>137206645.83999997</v>
      </c>
      <c r="G128" s="136"/>
      <c r="H128" s="143"/>
    </row>
    <row r="129" spans="2:9">
      <c r="B129" s="137"/>
      <c r="C129" s="144" t="s">
        <v>372</v>
      </c>
      <c r="D129" s="141"/>
      <c r="E129" s="142"/>
      <c r="F129" s="112">
        <v>1073993.3600000001</v>
      </c>
      <c r="G129" s="136"/>
      <c r="H129" s="143"/>
    </row>
    <row r="130" spans="2:9">
      <c r="B130" s="140" t="s">
        <v>481</v>
      </c>
      <c r="C130" s="110"/>
      <c r="D130" s="142"/>
      <c r="E130" s="142"/>
      <c r="F130" s="112"/>
      <c r="G130" s="136">
        <v>3269305.88</v>
      </c>
    </row>
    <row r="131" spans="2:9">
      <c r="B131" s="134" t="s">
        <v>482</v>
      </c>
      <c r="C131" s="110"/>
      <c r="D131" s="142"/>
      <c r="E131" s="142"/>
      <c r="F131" s="112"/>
      <c r="G131" s="136">
        <v>412950.87</v>
      </c>
    </row>
    <row r="132" spans="2:9">
      <c r="B132" s="134"/>
      <c r="C132" s="142" t="s">
        <v>383</v>
      </c>
      <c r="D132" s="87"/>
      <c r="E132" s="87"/>
      <c r="F132" s="87"/>
      <c r="G132" s="136">
        <v>169580</v>
      </c>
    </row>
    <row r="133" spans="2:9">
      <c r="B133" s="134"/>
      <c r="C133" s="135"/>
      <c r="D133" s="145" t="s">
        <v>195</v>
      </c>
      <c r="E133" s="87"/>
      <c r="F133" s="87"/>
      <c r="G133" s="146">
        <v>171616993.06</v>
      </c>
    </row>
    <row r="134" spans="2:9">
      <c r="B134" s="147" t="s">
        <v>483</v>
      </c>
      <c r="C134" s="148"/>
      <c r="D134" s="149"/>
      <c r="E134" s="149"/>
      <c r="F134" s="149"/>
      <c r="G134" s="150">
        <v>840.37</v>
      </c>
    </row>
    <row r="135" spans="2:9">
      <c r="B135" s="128"/>
    </row>
    <row r="136" spans="2:9">
      <c r="B136" s="126"/>
    </row>
    <row r="137" spans="2:9">
      <c r="B137" s="128"/>
      <c r="C137" s="151"/>
      <c r="D137" s="152"/>
      <c r="E137" s="152"/>
      <c r="F137" s="152"/>
      <c r="G137" s="152"/>
      <c r="H137" s="152"/>
      <c r="I137" s="152"/>
    </row>
    <row r="138" spans="2:9">
      <c r="B138" s="128"/>
      <c r="C138" s="151"/>
      <c r="D138" s="152"/>
      <c r="E138" s="152"/>
      <c r="F138" s="152"/>
      <c r="G138" s="152"/>
      <c r="H138" s="152"/>
      <c r="I138" s="152"/>
    </row>
    <row r="139" spans="2:9">
      <c r="B139" s="128"/>
      <c r="C139" s="151"/>
      <c r="D139" s="152"/>
      <c r="E139" s="152"/>
      <c r="F139" s="152"/>
      <c r="G139" s="128"/>
      <c r="H139" s="128"/>
      <c r="I139" s="128"/>
    </row>
    <row r="140" spans="2:9">
      <c r="B140" s="128"/>
      <c r="C140" s="153"/>
      <c r="D140" s="126"/>
      <c r="E140" s="126"/>
      <c r="F140" s="126"/>
      <c r="G140" s="126"/>
      <c r="H140" s="126"/>
      <c r="I140" s="126"/>
    </row>
    <row r="141" spans="2:9">
      <c r="C141" s="153"/>
      <c r="D141" s="126"/>
      <c r="E141" s="126"/>
      <c r="F141" s="126"/>
      <c r="G141" s="126"/>
      <c r="H141" s="126"/>
      <c r="I141" s="126"/>
    </row>
    <row r="142" spans="2:9">
      <c r="C142" s="151"/>
      <c r="D142" s="128"/>
      <c r="E142" s="128"/>
      <c r="F142" s="128"/>
      <c r="G142" s="128"/>
      <c r="H142" s="128"/>
      <c r="I142" s="128"/>
    </row>
    <row r="143" spans="2:9">
      <c r="C143" s="151"/>
      <c r="D143" s="128"/>
      <c r="E143" s="128"/>
      <c r="F143" s="128"/>
      <c r="G143" s="128"/>
      <c r="H143" s="128"/>
      <c r="I143" s="128"/>
    </row>
    <row r="144" spans="2:9">
      <c r="C144" s="151"/>
      <c r="D144" s="128"/>
      <c r="E144" s="128"/>
      <c r="F144" s="128"/>
      <c r="G144" s="128"/>
      <c r="H144" s="128"/>
      <c r="I144" s="128"/>
    </row>
    <row r="145" spans="3:9">
      <c r="C145" s="151"/>
      <c r="D145" s="128"/>
      <c r="E145" s="128"/>
      <c r="F145" s="128"/>
      <c r="G145" s="128"/>
      <c r="H145" s="128"/>
      <c r="I145" s="128"/>
    </row>
    <row r="146" spans="3:9">
      <c r="C146" s="151"/>
      <c r="D146" s="128"/>
      <c r="E146" s="128"/>
      <c r="F146" s="128"/>
      <c r="G146" s="128"/>
      <c r="H146" s="128"/>
      <c r="I146" s="128"/>
    </row>
    <row r="147" spans="3:9">
      <c r="C147" s="151"/>
      <c r="D147" s="128"/>
      <c r="E147" s="128"/>
      <c r="F147" s="128"/>
      <c r="G147" s="128"/>
      <c r="H147" s="128"/>
      <c r="I147" s="128"/>
    </row>
    <row r="148" spans="3:9">
      <c r="C148" s="151"/>
      <c r="D148" s="128"/>
      <c r="E148" s="128"/>
      <c r="F148" s="128"/>
      <c r="G148" s="128"/>
      <c r="H148" s="128"/>
      <c r="I148" s="128"/>
    </row>
    <row r="149" spans="3:9">
      <c r="C149" s="151"/>
      <c r="D149" s="128"/>
      <c r="E149" s="128"/>
      <c r="F149" s="128"/>
      <c r="G149" s="128"/>
      <c r="H149" s="128"/>
      <c r="I149" s="128"/>
    </row>
  </sheetData>
  <sheetProtection password="DD42" sheet="1" formatCells="0" formatColumns="0" formatRows="0" insertColumns="0" insertRows="0"/>
  <mergeCells count="4">
    <mergeCell ref="C4:E4"/>
    <mergeCell ref="C127:D127"/>
    <mergeCell ref="C5:E5"/>
    <mergeCell ref="C88:E88"/>
  </mergeCells>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15</vt:i4>
      </vt:variant>
      <vt:variant>
        <vt:lpstr>Rangos con nombre</vt:lpstr>
      </vt:variant>
      <vt:variant>
        <vt:i4>1</vt:i4>
      </vt:variant>
    </vt:vector>
  </HeadingPairs>
  <TitlesOfParts>
    <vt:vector size="16" baseType="lpstr">
      <vt:lpstr>Anexo 5. Indicadores</vt:lpstr>
      <vt:lpstr>Anexo 6. Metas</vt:lpstr>
      <vt:lpstr>Anexo 7. Complementariedad</vt:lpstr>
      <vt:lpstr>Anexo 8. Avance Recomendacione </vt:lpstr>
      <vt:lpstr>Anexo 9. Resultados recomendaci</vt:lpstr>
      <vt:lpstr>Anexo 10. Recomend no atendidas</vt:lpstr>
      <vt:lpstr>Anexo 11. Evolución Cobertura</vt:lpstr>
      <vt:lpstr>Anexo 12. Población Atendida</vt:lpstr>
      <vt:lpstr>Anexo 14. Gastos Desglosados</vt:lpstr>
      <vt:lpstr>Anexo 15. Avance Indicadores</vt:lpstr>
      <vt:lpstr>Anexo 17. FODA</vt:lpstr>
      <vt:lpstr>Anexo 19. Valoración Final</vt:lpstr>
      <vt:lpstr>Pregunta 4. Indicadores Sectori</vt:lpstr>
      <vt:lpstr>Pregunta 17. Recomendaciones</vt:lpstr>
      <vt:lpstr>Pregunta 41. Valor indicadores</vt:lpstr>
      <vt:lpstr>'Anexo 15. Avance Indicadores'!Área_de_impresión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Alvarado</dc:creator>
  <cp:lastModifiedBy>caleb.nunez</cp:lastModifiedBy>
  <cp:lastPrinted>2012-01-24T03:48:30Z</cp:lastPrinted>
  <dcterms:created xsi:type="dcterms:W3CDTF">2011-12-17T04:10:31Z</dcterms:created>
  <dcterms:modified xsi:type="dcterms:W3CDTF">2012-02-15T16:25:00Z</dcterms:modified>
</cp:coreProperties>
</file>